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trlProps/ctrlProp2.xml" ContentType="application/vnd.ms-excel.controlproperties+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trlProps/ctrlProp3.xml" ContentType="application/vnd.ms-excel.controlproperties+xml"/>
  <Override PartName="/xl/comments3.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trlProps/ctrlProp4.xml" ContentType="application/vnd.ms-excel.controlproperties+xml"/>
  <Override PartName="/xl/ctrlProps/ctrlProp5.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5" windowWidth="19320" windowHeight="13740"/>
  </bookViews>
  <sheets>
    <sheet name="Z-Table" sheetId="14" r:id="rId1"/>
    <sheet name="Z-Table Graph" sheetId="15" r:id="rId2"/>
    <sheet name="Left-Tailed" sheetId="1" r:id="rId3"/>
    <sheet name="Left-Tailed Graph" sheetId="5" r:id="rId4"/>
    <sheet name="Right-Tailed" sheetId="16" r:id="rId5"/>
    <sheet name="Right-Tailed Graph" sheetId="17" r:id="rId6"/>
    <sheet name="Between" sheetId="11" r:id="rId7"/>
    <sheet name="Between Graph" sheetId="13" r:id="rId8"/>
    <sheet name="Readme" sheetId="8" r:id="rId9"/>
  </sheets>
  <definedNames>
    <definedName name="_xlnm.Print_Area" localSheetId="6">Between!$A$2:$L$47</definedName>
    <definedName name="_xlnm.Print_Area" localSheetId="2">'Left-Tailed'!$A$2:$L$42</definedName>
    <definedName name="_xlnm.Print_Area" localSheetId="8">Readme!$A$18:$L$20</definedName>
    <definedName name="_xlnm.Print_Area" localSheetId="4">'Right-Tailed'!$A$2:$L$42</definedName>
    <definedName name="_xlnm.Print_Area" localSheetId="0">'Z-Table'!$A$2:$L$43</definedName>
  </definedNames>
  <calcPr calcId="145621"/>
</workbook>
</file>

<file path=xl/calcChain.xml><?xml version="1.0" encoding="utf-8"?>
<calcChain xmlns="http://schemas.openxmlformats.org/spreadsheetml/2006/main">
  <c r="D15" i="14" l="1"/>
  <c r="D32" i="14"/>
  <c r="F36" i="11" l="1"/>
  <c r="F35" i="11"/>
  <c r="F28" i="16"/>
  <c r="D14" i="16" s="1"/>
  <c r="F31" i="14"/>
  <c r="F29" i="1"/>
  <c r="D14" i="1" s="1"/>
  <c r="E36" i="11" l="1"/>
  <c r="D20" i="11" s="1"/>
  <c r="E35" i="11"/>
  <c r="D19" i="11" s="1"/>
  <c r="C28" i="16"/>
  <c r="C29" i="16" s="1"/>
  <c r="D29" i="16" s="1"/>
  <c r="C33" i="14"/>
  <c r="C29" i="1"/>
  <c r="C93" i="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D21" i="1"/>
  <c r="B34" i="16"/>
  <c r="B46" i="16"/>
  <c r="C46" i="16" s="1"/>
  <c r="D46" i="16" s="1"/>
  <c r="C171" i="16"/>
  <c r="D171" i="16" s="1"/>
  <c r="C35" i="11" l="1"/>
  <c r="C37" i="11" s="1"/>
  <c r="D37" i="11" s="1"/>
  <c r="C36" i="11"/>
  <c r="C38" i="11" s="1"/>
  <c r="C23" i="14"/>
  <c r="C30" i="1"/>
  <c r="D29" i="1"/>
  <c r="B47" i="16"/>
  <c r="C91" i="16"/>
  <c r="D21" i="16"/>
  <c r="E46" i="16"/>
  <c r="D38" i="11" l="1"/>
  <c r="D27" i="11"/>
  <c r="C30" i="16"/>
  <c r="C17" i="16" s="1"/>
  <c r="B48" i="16"/>
  <c r="C47" i="16"/>
  <c r="C92" i="16"/>
  <c r="D91" i="16"/>
  <c r="B49" i="16" l="1"/>
  <c r="C48" i="16"/>
  <c r="E47" i="16"/>
  <c r="D47" i="16"/>
  <c r="D92" i="16"/>
  <c r="C93" i="16"/>
  <c r="D48" i="16" l="1"/>
  <c r="E48" i="16"/>
  <c r="B50" i="16"/>
  <c r="C49" i="16"/>
  <c r="C94" i="16"/>
  <c r="D93" i="16"/>
  <c r="E49" i="16" l="1"/>
  <c r="D49" i="16"/>
  <c r="B51" i="16"/>
  <c r="C50" i="16"/>
  <c r="D94" i="16"/>
  <c r="C95" i="16"/>
  <c r="D50" i="16" l="1"/>
  <c r="E50" i="16"/>
  <c r="B52" i="16"/>
  <c r="C51" i="16"/>
  <c r="C96" i="16"/>
  <c r="D95" i="16"/>
  <c r="D51" i="16" l="1"/>
  <c r="E51" i="16"/>
  <c r="B53" i="16"/>
  <c r="C52" i="16"/>
  <c r="D96" i="16"/>
  <c r="C97" i="16"/>
  <c r="D52" i="16" l="1"/>
  <c r="E52" i="16"/>
  <c r="B54" i="16"/>
  <c r="C53" i="16"/>
  <c r="D97" i="16"/>
  <c r="C98" i="16"/>
  <c r="D53" i="16" l="1"/>
  <c r="E53" i="16"/>
  <c r="B55" i="16"/>
  <c r="C54" i="16"/>
  <c r="D98" i="16"/>
  <c r="C99" i="16"/>
  <c r="E54" i="16" l="1"/>
  <c r="D54" i="16"/>
  <c r="C55" i="16"/>
  <c r="B56" i="16"/>
  <c r="C100" i="16"/>
  <c r="D99" i="16"/>
  <c r="B57" i="16" l="1"/>
  <c r="C56" i="16"/>
  <c r="E55" i="16"/>
  <c r="D55" i="16"/>
  <c r="D100" i="16"/>
  <c r="C101" i="16"/>
  <c r="C57" i="16" l="1"/>
  <c r="B58" i="16"/>
  <c r="D56" i="16"/>
  <c r="E56" i="16"/>
  <c r="C102" i="16"/>
  <c r="D101" i="16"/>
  <c r="E57" i="16" l="1"/>
  <c r="D57" i="16"/>
  <c r="B59" i="16"/>
  <c r="C58" i="16"/>
  <c r="D102" i="16"/>
  <c r="C103" i="16"/>
  <c r="E58" i="16" l="1"/>
  <c r="D58" i="16"/>
  <c r="C59" i="16"/>
  <c r="B60" i="16"/>
  <c r="C104" i="16"/>
  <c r="D103" i="16"/>
  <c r="B61" i="16" l="1"/>
  <c r="C60" i="16"/>
  <c r="E59" i="16"/>
  <c r="D59" i="16"/>
  <c r="D104" i="16"/>
  <c r="C105" i="16"/>
  <c r="C61" i="16" l="1"/>
  <c r="B62" i="16"/>
  <c r="D60" i="16"/>
  <c r="E60" i="16"/>
  <c r="D105" i="16"/>
  <c r="C106" i="16"/>
  <c r="E61" i="16" l="1"/>
  <c r="D61" i="16"/>
  <c r="B63" i="16"/>
  <c r="C62" i="16"/>
  <c r="D106" i="16"/>
  <c r="C107" i="16"/>
  <c r="D62" i="16" l="1"/>
  <c r="E62" i="16"/>
  <c r="C63" i="16"/>
  <c r="B64" i="16"/>
  <c r="C108" i="16"/>
  <c r="D107" i="16"/>
  <c r="B65" i="16" l="1"/>
  <c r="C64" i="16"/>
  <c r="E63" i="16"/>
  <c r="D63" i="16"/>
  <c r="D108" i="16"/>
  <c r="C109" i="16"/>
  <c r="E64" i="16" l="1"/>
  <c r="D64" i="16"/>
  <c r="B66" i="16"/>
  <c r="C65" i="16"/>
  <c r="C110" i="16"/>
  <c r="D109" i="16"/>
  <c r="D65" i="16" l="1"/>
  <c r="E65" i="16"/>
  <c r="B67" i="16"/>
  <c r="C66" i="16"/>
  <c r="D110" i="16"/>
  <c r="C111" i="16"/>
  <c r="E66" i="16" l="1"/>
  <c r="D66" i="16"/>
  <c r="C67" i="16"/>
  <c r="B68" i="16"/>
  <c r="C112" i="16"/>
  <c r="D111" i="16"/>
  <c r="B69" i="16" l="1"/>
  <c r="C68" i="16"/>
  <c r="D67" i="16"/>
  <c r="E67" i="16"/>
  <c r="D112" i="16"/>
  <c r="C113" i="16"/>
  <c r="E68" i="16" l="1"/>
  <c r="D68" i="16"/>
  <c r="C69" i="16"/>
  <c r="B70" i="16"/>
  <c r="D113" i="16"/>
  <c r="C114" i="16"/>
  <c r="B71" i="16" l="1"/>
  <c r="C70" i="16"/>
  <c r="D69" i="16"/>
  <c r="E69" i="16"/>
  <c r="D114" i="16"/>
  <c r="C115" i="16"/>
  <c r="D70" i="16" l="1"/>
  <c r="E70" i="16"/>
  <c r="B72" i="16"/>
  <c r="C71" i="16"/>
  <c r="C116" i="16"/>
  <c r="D115" i="16"/>
  <c r="D71" i="16" l="1"/>
  <c r="E71" i="16"/>
  <c r="B73" i="16"/>
  <c r="C72" i="16"/>
  <c r="D116" i="16"/>
  <c r="C117" i="16"/>
  <c r="E72" i="16" l="1"/>
  <c r="D72" i="16"/>
  <c r="B74" i="16"/>
  <c r="C73" i="16"/>
  <c r="C118" i="16"/>
  <c r="D117" i="16"/>
  <c r="B75" i="16" l="1"/>
  <c r="C74" i="16"/>
  <c r="D73" i="16"/>
  <c r="E73" i="16"/>
  <c r="D118" i="16"/>
  <c r="C119" i="16"/>
  <c r="B76" i="16" l="1"/>
  <c r="C75" i="16"/>
  <c r="E74" i="16"/>
  <c r="D74" i="16"/>
  <c r="C120" i="16"/>
  <c r="D119" i="16"/>
  <c r="B77" i="16" l="1"/>
  <c r="C76" i="16"/>
  <c r="D75" i="16"/>
  <c r="E75" i="16"/>
  <c r="D120" i="16"/>
  <c r="C121" i="16"/>
  <c r="E76" i="16" l="1"/>
  <c r="D76" i="16"/>
  <c r="C77" i="16"/>
  <c r="B78" i="16"/>
  <c r="D121" i="16"/>
  <c r="C122" i="16"/>
  <c r="B79" i="16" l="1"/>
  <c r="C78" i="16"/>
  <c r="D77" i="16"/>
  <c r="E77" i="16"/>
  <c r="D122" i="16"/>
  <c r="C123" i="16"/>
  <c r="E78" i="16" l="1"/>
  <c r="D78" i="16"/>
  <c r="C79" i="16"/>
  <c r="B80" i="16"/>
  <c r="C124" i="16"/>
  <c r="D123" i="16"/>
  <c r="C80" i="16" l="1"/>
  <c r="B81" i="16"/>
  <c r="E79" i="16"/>
  <c r="D79" i="16"/>
  <c r="D124" i="16"/>
  <c r="C125" i="16"/>
  <c r="B82" i="16" l="1"/>
  <c r="C81" i="16"/>
  <c r="E80" i="16"/>
  <c r="D80" i="16"/>
  <c r="C126" i="16"/>
  <c r="D125" i="16"/>
  <c r="D81" i="16" l="1"/>
  <c r="E81" i="16"/>
  <c r="B83" i="16"/>
  <c r="C82" i="16"/>
  <c r="D126" i="16"/>
  <c r="C127" i="16"/>
  <c r="D82" i="16" l="1"/>
  <c r="E82" i="16"/>
  <c r="C83" i="16"/>
  <c r="B84" i="16"/>
  <c r="C128" i="16"/>
  <c r="D127" i="16"/>
  <c r="C84" i="16" l="1"/>
  <c r="B85" i="16"/>
  <c r="D83" i="16"/>
  <c r="E83" i="16"/>
  <c r="D128" i="16"/>
  <c r="C129" i="16"/>
  <c r="C85" i="16" l="1"/>
  <c r="B86" i="16"/>
  <c r="C86" i="16" s="1"/>
  <c r="E84" i="16"/>
  <c r="D84" i="16"/>
  <c r="D129" i="16"/>
  <c r="C130" i="16"/>
  <c r="E86" i="16" l="1"/>
  <c r="D86" i="16"/>
  <c r="E85" i="16"/>
  <c r="D85" i="16"/>
  <c r="D130" i="16"/>
  <c r="C131" i="16"/>
  <c r="C132" i="16" l="1"/>
  <c r="D131" i="16"/>
  <c r="D132" i="16" l="1"/>
  <c r="C133" i="16"/>
  <c r="C134" i="16" l="1"/>
  <c r="D133" i="16"/>
  <c r="D134" i="16" l="1"/>
  <c r="C135" i="16"/>
  <c r="C136" i="16" l="1"/>
  <c r="D135" i="16"/>
  <c r="D136" i="16" l="1"/>
  <c r="C137" i="16"/>
  <c r="D137" i="16" l="1"/>
  <c r="C138" i="16"/>
  <c r="D138" i="16" l="1"/>
  <c r="C139" i="16"/>
  <c r="C140" i="16" l="1"/>
  <c r="D139" i="16"/>
  <c r="D140" i="16" l="1"/>
  <c r="C141" i="16"/>
  <c r="C142" i="16" l="1"/>
  <c r="D141" i="16"/>
  <c r="D142" i="16" l="1"/>
  <c r="C143" i="16"/>
  <c r="C144" i="16" l="1"/>
  <c r="D143" i="16"/>
  <c r="D144" i="16" l="1"/>
  <c r="C145" i="16"/>
  <c r="D145" i="16" l="1"/>
  <c r="C146" i="16"/>
  <c r="D146" i="16" l="1"/>
  <c r="C147" i="16"/>
  <c r="C148" i="16" l="1"/>
  <c r="D147" i="16"/>
  <c r="D148" i="16" l="1"/>
  <c r="C149" i="16"/>
  <c r="C150" i="16" l="1"/>
  <c r="D149" i="16"/>
  <c r="D150" i="16" l="1"/>
  <c r="C151" i="16"/>
  <c r="C152" i="16" l="1"/>
  <c r="D151" i="16"/>
  <c r="D152" i="16" l="1"/>
  <c r="C153" i="16"/>
  <c r="D153" i="16" l="1"/>
  <c r="C154" i="16"/>
  <c r="D154" i="16" l="1"/>
  <c r="C155" i="16"/>
  <c r="C156" i="16" l="1"/>
  <c r="D155" i="16"/>
  <c r="D156" i="16" l="1"/>
  <c r="C157" i="16"/>
  <c r="C158" i="16" l="1"/>
  <c r="D157" i="16"/>
  <c r="D158" i="16" l="1"/>
  <c r="C159" i="16"/>
  <c r="C160" i="16" l="1"/>
  <c r="D159" i="16"/>
  <c r="D160" i="16" l="1"/>
  <c r="C161" i="16"/>
  <c r="D161" i="16" l="1"/>
  <c r="C162" i="16"/>
  <c r="D162" i="16" l="1"/>
  <c r="C163" i="16"/>
  <c r="C164" i="16" l="1"/>
  <c r="D163" i="16"/>
  <c r="D164" i="16" l="1"/>
  <c r="C165" i="16"/>
  <c r="C166" i="16" l="1"/>
  <c r="D165" i="16"/>
  <c r="D166" i="16" l="1"/>
  <c r="C167" i="16"/>
  <c r="C168" i="16" l="1"/>
  <c r="D167" i="16"/>
  <c r="D168" i="16" l="1"/>
  <c r="C169" i="16"/>
  <c r="D169" i="16" l="1"/>
  <c r="C170" i="16"/>
  <c r="D170" i="16" s="1"/>
  <c r="B50" i="14" l="1"/>
  <c r="B51" i="14" s="1"/>
  <c r="B38" i="14"/>
  <c r="D33" i="14" l="1"/>
  <c r="E33" i="14"/>
  <c r="E32" i="14"/>
  <c r="C50" i="14"/>
  <c r="E50" i="14" s="1"/>
  <c r="C175" i="14"/>
  <c r="D175" i="14" s="1"/>
  <c r="C95" i="14"/>
  <c r="C51" i="14"/>
  <c r="B52" i="14"/>
  <c r="B55" i="11"/>
  <c r="B56" i="11" s="1"/>
  <c r="B43" i="11"/>
  <c r="D50" i="14" l="1"/>
  <c r="D23" i="14"/>
  <c r="E34" i="14"/>
  <c r="C18" i="14" s="1"/>
  <c r="B53" i="14"/>
  <c r="C52" i="14"/>
  <c r="E51" i="14"/>
  <c r="D51" i="14"/>
  <c r="D95" i="14"/>
  <c r="C96" i="14"/>
  <c r="C100" i="11"/>
  <c r="C180" i="11"/>
  <c r="D180" i="11" s="1"/>
  <c r="C56" i="11"/>
  <c r="B57" i="11"/>
  <c r="C55" i="11"/>
  <c r="B47" i="1"/>
  <c r="B92" i="1" s="1"/>
  <c r="C92" i="1" s="1"/>
  <c r="B35" i="1"/>
  <c r="C23" i="11" l="1"/>
  <c r="C34" i="14"/>
  <c r="C53" i="14"/>
  <c r="B54" i="14"/>
  <c r="C97" i="14"/>
  <c r="D96" i="14"/>
  <c r="E52" i="14"/>
  <c r="D52" i="14"/>
  <c r="C39" i="11"/>
  <c r="C24" i="11" s="1"/>
  <c r="C101" i="11"/>
  <c r="C102" i="11" s="1"/>
  <c r="C103" i="11" s="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D100" i="11"/>
  <c r="B58" i="11"/>
  <c r="C57" i="11"/>
  <c r="E56" i="11"/>
  <c r="D56" i="11"/>
  <c r="E55" i="11"/>
  <c r="D55" i="11"/>
  <c r="B48" i="1"/>
  <c r="C47" i="1"/>
  <c r="D92" i="1"/>
  <c r="D93" i="1"/>
  <c r="C19" i="14" l="1"/>
  <c r="C31" i="1"/>
  <c r="C17" i="1" s="1"/>
  <c r="E53" i="14"/>
  <c r="D53" i="14"/>
  <c r="C98" i="14"/>
  <c r="D97" i="14"/>
  <c r="B55" i="14"/>
  <c r="C54" i="14"/>
  <c r="E57" i="11"/>
  <c r="D57" i="11"/>
  <c r="B59" i="11"/>
  <c r="C58" i="11"/>
  <c r="D101" i="11"/>
  <c r="D94" i="1"/>
  <c r="D47" i="1"/>
  <c r="E47" i="1"/>
  <c r="C48" i="1"/>
  <c r="B49" i="1"/>
  <c r="E54" i="14" l="1"/>
  <c r="D54" i="14"/>
  <c r="D98" i="14"/>
  <c r="C99" i="14"/>
  <c r="C55" i="14"/>
  <c r="B56" i="14"/>
  <c r="D102" i="11"/>
  <c r="E58" i="11"/>
  <c r="D58" i="11"/>
  <c r="B60" i="11"/>
  <c r="C59" i="11"/>
  <c r="B50" i="1"/>
  <c r="C49" i="1"/>
  <c r="D48" i="1"/>
  <c r="E48" i="1"/>
  <c r="B57" i="14" l="1"/>
  <c r="C56" i="14"/>
  <c r="E55" i="14"/>
  <c r="D55" i="14"/>
  <c r="D99" i="14"/>
  <c r="C100" i="14"/>
  <c r="E59" i="11"/>
  <c r="D59" i="11"/>
  <c r="B61" i="11"/>
  <c r="C60" i="11"/>
  <c r="D103" i="11"/>
  <c r="D95" i="1"/>
  <c r="D49" i="1"/>
  <c r="E49" i="1"/>
  <c r="D96" i="1"/>
  <c r="C50" i="1"/>
  <c r="B51" i="1"/>
  <c r="C101" i="14" l="1"/>
  <c r="D100" i="14"/>
  <c r="E56" i="14"/>
  <c r="D56" i="14"/>
  <c r="B58" i="14"/>
  <c r="C57" i="14"/>
  <c r="D104" i="11"/>
  <c r="E60" i="11"/>
  <c r="D60" i="11"/>
  <c r="B62" i="11"/>
  <c r="C61" i="11"/>
  <c r="C51" i="1"/>
  <c r="B52" i="1"/>
  <c r="E50" i="1"/>
  <c r="D50" i="1"/>
  <c r="D97" i="1"/>
  <c r="C58" i="14" l="1"/>
  <c r="B59" i="14"/>
  <c r="E57" i="14"/>
  <c r="D57" i="14"/>
  <c r="C102" i="14"/>
  <c r="D101" i="14"/>
  <c r="E61" i="11"/>
  <c r="D61" i="11"/>
  <c r="B63" i="11"/>
  <c r="C62" i="11"/>
  <c r="D105" i="11"/>
  <c r="B53" i="1"/>
  <c r="C52" i="1"/>
  <c r="D51" i="1"/>
  <c r="E51" i="1"/>
  <c r="D98" i="1"/>
  <c r="C103" i="14" l="1"/>
  <c r="D102" i="14"/>
  <c r="B60" i="14"/>
  <c r="C59" i="14"/>
  <c r="E58" i="14"/>
  <c r="D58" i="14"/>
  <c r="D106" i="11"/>
  <c r="E62" i="11"/>
  <c r="D62" i="11"/>
  <c r="C63" i="11"/>
  <c r="B64" i="11"/>
  <c r="D52" i="1"/>
  <c r="E52" i="1"/>
  <c r="B54" i="1"/>
  <c r="C53" i="1"/>
  <c r="D99" i="1"/>
  <c r="B61" i="14" l="1"/>
  <c r="C60" i="14"/>
  <c r="E59" i="14"/>
  <c r="D59" i="14"/>
  <c r="D103" i="14"/>
  <c r="C104" i="14"/>
  <c r="B65" i="11"/>
  <c r="C64" i="11"/>
  <c r="E63" i="11"/>
  <c r="D63" i="11"/>
  <c r="D107" i="11"/>
  <c r="E53" i="1"/>
  <c r="D53" i="1"/>
  <c r="C54" i="1"/>
  <c r="B55" i="1"/>
  <c r="D100" i="1"/>
  <c r="C105" i="14" l="1"/>
  <c r="D104" i="14"/>
  <c r="D60" i="14"/>
  <c r="E60" i="14"/>
  <c r="C61" i="14"/>
  <c r="B62" i="14"/>
  <c r="D108" i="11"/>
  <c r="E64" i="11"/>
  <c r="D64" i="11"/>
  <c r="B66" i="11"/>
  <c r="C65" i="11"/>
  <c r="D101" i="1"/>
  <c r="B56" i="1"/>
  <c r="C55" i="1"/>
  <c r="D54" i="1"/>
  <c r="E54" i="1"/>
  <c r="E61" i="14" l="1"/>
  <c r="D61" i="14"/>
  <c r="B63" i="14"/>
  <c r="C62" i="14"/>
  <c r="C106" i="14"/>
  <c r="D105" i="14"/>
  <c r="E65" i="11"/>
  <c r="D65" i="11"/>
  <c r="B67" i="11"/>
  <c r="C66" i="11"/>
  <c r="D109" i="11"/>
  <c r="D102" i="1"/>
  <c r="B57" i="1"/>
  <c r="C56" i="1"/>
  <c r="E55" i="1"/>
  <c r="D55" i="1"/>
  <c r="D106" i="14" l="1"/>
  <c r="C107" i="14"/>
  <c r="C63" i="14"/>
  <c r="B64" i="14"/>
  <c r="E62" i="14"/>
  <c r="D62" i="14"/>
  <c r="D110" i="11"/>
  <c r="E66" i="11"/>
  <c r="D66" i="11"/>
  <c r="B68" i="11"/>
  <c r="C67" i="11"/>
  <c r="E56" i="1"/>
  <c r="D56" i="1"/>
  <c r="C57" i="1"/>
  <c r="B58" i="1"/>
  <c r="D103" i="1"/>
  <c r="E63" i="14" l="1"/>
  <c r="D63" i="14"/>
  <c r="B65" i="14"/>
  <c r="C64" i="14"/>
  <c r="D107" i="14"/>
  <c r="C108" i="14"/>
  <c r="E67" i="11"/>
  <c r="D67" i="11"/>
  <c r="C68" i="11"/>
  <c r="B69" i="11"/>
  <c r="D111" i="11"/>
  <c r="D104" i="1"/>
  <c r="C58" i="1"/>
  <c r="B59" i="1"/>
  <c r="D57" i="1"/>
  <c r="E57" i="1"/>
  <c r="C65" i="14" l="1"/>
  <c r="B66" i="14"/>
  <c r="C109" i="14"/>
  <c r="D108" i="14"/>
  <c r="E64" i="14"/>
  <c r="D64" i="14"/>
  <c r="C69" i="11"/>
  <c r="B70" i="11"/>
  <c r="E68" i="11"/>
  <c r="D68" i="11"/>
  <c r="D112" i="11"/>
  <c r="B60" i="1"/>
  <c r="C59" i="1"/>
  <c r="D105" i="1"/>
  <c r="D58" i="1"/>
  <c r="E58" i="1"/>
  <c r="C110" i="14" l="1"/>
  <c r="D109" i="14"/>
  <c r="B67" i="14"/>
  <c r="C66" i="14"/>
  <c r="E65" i="14"/>
  <c r="D65" i="14"/>
  <c r="D113" i="11"/>
  <c r="D69" i="11"/>
  <c r="E69" i="11"/>
  <c r="B71" i="11"/>
  <c r="C70" i="11"/>
  <c r="D106" i="1"/>
  <c r="B61" i="1"/>
  <c r="C60" i="1"/>
  <c r="E59" i="1"/>
  <c r="D59" i="1"/>
  <c r="C67" i="14" l="1"/>
  <c r="B68" i="14"/>
  <c r="E66" i="14"/>
  <c r="D66" i="14"/>
  <c r="C111" i="14"/>
  <c r="D110" i="14"/>
  <c r="B72" i="11"/>
  <c r="C71" i="11"/>
  <c r="E70" i="11"/>
  <c r="D70" i="11"/>
  <c r="D114" i="11"/>
  <c r="E60" i="1"/>
  <c r="D60" i="1"/>
  <c r="D107" i="1"/>
  <c r="C61" i="1"/>
  <c r="B62" i="1"/>
  <c r="B69" i="14" l="1"/>
  <c r="C68" i="14"/>
  <c r="D111" i="14"/>
  <c r="C112" i="14"/>
  <c r="E67" i="14"/>
  <c r="D67" i="14"/>
  <c r="B73" i="11"/>
  <c r="C72" i="11"/>
  <c r="D115" i="11"/>
  <c r="D71" i="11"/>
  <c r="E71" i="11"/>
  <c r="B63" i="1"/>
  <c r="C62" i="1"/>
  <c r="D61" i="1"/>
  <c r="E61" i="1"/>
  <c r="D108" i="1"/>
  <c r="C113" i="14" l="1"/>
  <c r="D112" i="14"/>
  <c r="E68" i="14"/>
  <c r="D68" i="14"/>
  <c r="C69" i="14"/>
  <c r="B70" i="14"/>
  <c r="D116" i="11"/>
  <c r="E72" i="11"/>
  <c r="D72" i="11"/>
  <c r="B74" i="11"/>
  <c r="C73" i="11"/>
  <c r="C63" i="1"/>
  <c r="B64" i="1"/>
  <c r="D109" i="1"/>
  <c r="E62" i="1"/>
  <c r="D62" i="1"/>
  <c r="B71" i="14" l="1"/>
  <c r="C70" i="14"/>
  <c r="E69" i="14"/>
  <c r="D69" i="14"/>
  <c r="C114" i="14"/>
  <c r="D113" i="14"/>
  <c r="B75" i="11"/>
  <c r="C74" i="11"/>
  <c r="D117" i="11"/>
  <c r="E73" i="11"/>
  <c r="D73" i="11"/>
  <c r="D110" i="1"/>
  <c r="B65" i="1"/>
  <c r="C64" i="1"/>
  <c r="E63" i="1"/>
  <c r="D63" i="1"/>
  <c r="C115" i="14" l="1"/>
  <c r="D114" i="14"/>
  <c r="E70" i="14"/>
  <c r="D70" i="14"/>
  <c r="C71" i="14"/>
  <c r="B72" i="14"/>
  <c r="D118" i="11"/>
  <c r="E74" i="11"/>
  <c r="D74" i="11"/>
  <c r="B76" i="11"/>
  <c r="C75" i="11"/>
  <c r="D111" i="1"/>
  <c r="E64" i="1"/>
  <c r="D64" i="1"/>
  <c r="B66" i="1"/>
  <c r="C65" i="1"/>
  <c r="E71" i="14" l="1"/>
  <c r="D71" i="14"/>
  <c r="B73" i="14"/>
  <c r="C72" i="14"/>
  <c r="D115" i="14"/>
  <c r="C116" i="14"/>
  <c r="C76" i="11"/>
  <c r="B77" i="11"/>
  <c r="D119" i="11"/>
  <c r="E75" i="11"/>
  <c r="D75" i="11"/>
  <c r="D112" i="1"/>
  <c r="C66" i="1"/>
  <c r="B67" i="1"/>
  <c r="E65" i="1"/>
  <c r="D65" i="1"/>
  <c r="C73" i="14" l="1"/>
  <c r="B74" i="14"/>
  <c r="C117" i="14"/>
  <c r="D116" i="14"/>
  <c r="E72" i="14"/>
  <c r="D72" i="14"/>
  <c r="D120" i="11"/>
  <c r="C77" i="11"/>
  <c r="B78" i="11"/>
  <c r="E76" i="11"/>
  <c r="D76" i="11"/>
  <c r="C67" i="1"/>
  <c r="B68" i="1"/>
  <c r="D66" i="1"/>
  <c r="E66" i="1"/>
  <c r="D113" i="1"/>
  <c r="C118" i="14" l="1"/>
  <c r="D117" i="14"/>
  <c r="B75" i="14"/>
  <c r="C74" i="14"/>
  <c r="E73" i="14"/>
  <c r="D73" i="14"/>
  <c r="E77" i="11"/>
  <c r="D77" i="11"/>
  <c r="B79" i="11"/>
  <c r="C78" i="11"/>
  <c r="D121" i="11"/>
  <c r="D114" i="1"/>
  <c r="B69" i="1"/>
  <c r="C68" i="1"/>
  <c r="D67" i="1"/>
  <c r="E67" i="1"/>
  <c r="E74" i="14" l="1"/>
  <c r="D74" i="14"/>
  <c r="C75" i="14"/>
  <c r="B76" i="14"/>
  <c r="D118" i="14"/>
  <c r="C119" i="14"/>
  <c r="D122" i="11"/>
  <c r="E78" i="11"/>
  <c r="D78" i="11"/>
  <c r="B80" i="11"/>
  <c r="C79" i="11"/>
  <c r="C69" i="1"/>
  <c r="B70" i="1"/>
  <c r="E68" i="1"/>
  <c r="D68" i="1"/>
  <c r="D115" i="1"/>
  <c r="E75" i="14" l="1"/>
  <c r="D75" i="14"/>
  <c r="D119" i="14"/>
  <c r="C120" i="14"/>
  <c r="B77" i="14"/>
  <c r="C76" i="14"/>
  <c r="D79" i="11"/>
  <c r="E79" i="11"/>
  <c r="B81" i="11"/>
  <c r="C80" i="11"/>
  <c r="D123" i="11"/>
  <c r="D116" i="1"/>
  <c r="E69" i="1"/>
  <c r="D69" i="1"/>
  <c r="C70" i="1"/>
  <c r="B71" i="1"/>
  <c r="E76" i="14" l="1"/>
  <c r="D76" i="14"/>
  <c r="C77" i="14"/>
  <c r="B78" i="14"/>
  <c r="C121" i="14"/>
  <c r="D120" i="14"/>
  <c r="C81" i="11"/>
  <c r="B82" i="11"/>
  <c r="D124" i="11"/>
  <c r="E80" i="11"/>
  <c r="D80" i="11"/>
  <c r="B72" i="1"/>
  <c r="C71" i="1"/>
  <c r="D117" i="1"/>
  <c r="E70" i="1"/>
  <c r="D70" i="1"/>
  <c r="E77" i="14" l="1"/>
  <c r="D77" i="14"/>
  <c r="C122" i="14"/>
  <c r="D121" i="14"/>
  <c r="B79" i="14"/>
  <c r="C78" i="14"/>
  <c r="D125" i="11"/>
  <c r="C82" i="11"/>
  <c r="B83" i="11"/>
  <c r="E81" i="11"/>
  <c r="D81" i="11"/>
  <c r="E71" i="1"/>
  <c r="D71" i="1"/>
  <c r="C72" i="1"/>
  <c r="B73" i="1"/>
  <c r="D118" i="1"/>
  <c r="E78" i="14" l="1"/>
  <c r="D78" i="14"/>
  <c r="C79" i="14"/>
  <c r="B80" i="14"/>
  <c r="C123" i="14"/>
  <c r="D122" i="14"/>
  <c r="E82" i="11"/>
  <c r="D82" i="11"/>
  <c r="D126" i="11"/>
  <c r="B84" i="11"/>
  <c r="C83" i="11"/>
  <c r="B74" i="1"/>
  <c r="C73" i="1"/>
  <c r="E72" i="1"/>
  <c r="D72" i="1"/>
  <c r="D119" i="1"/>
  <c r="D123" i="14" l="1"/>
  <c r="C124" i="14"/>
  <c r="E79" i="14"/>
  <c r="D79" i="14"/>
  <c r="B81" i="14"/>
  <c r="C80" i="14"/>
  <c r="B85" i="11"/>
  <c r="C84" i="11"/>
  <c r="E83" i="11"/>
  <c r="D83" i="11"/>
  <c r="D127" i="11"/>
  <c r="D73" i="1"/>
  <c r="E73" i="1"/>
  <c r="C74" i="1"/>
  <c r="B75" i="1"/>
  <c r="D120" i="1"/>
  <c r="D80" i="14" l="1"/>
  <c r="E80" i="14"/>
  <c r="C81" i="14"/>
  <c r="B82" i="14"/>
  <c r="C125" i="14"/>
  <c r="D124" i="14"/>
  <c r="D128" i="11"/>
  <c r="E84" i="11"/>
  <c r="D84" i="11"/>
  <c r="B86" i="11"/>
  <c r="C85" i="11"/>
  <c r="E74" i="1"/>
  <c r="D74" i="1"/>
  <c r="D121" i="1"/>
  <c r="C75" i="1"/>
  <c r="B76" i="1"/>
  <c r="C126" i="14" l="1"/>
  <c r="D125" i="14"/>
  <c r="E81" i="14"/>
  <c r="D81" i="14"/>
  <c r="B83" i="14"/>
  <c r="C82" i="14"/>
  <c r="B87" i="11"/>
  <c r="C86" i="11"/>
  <c r="D85" i="11"/>
  <c r="E85" i="11"/>
  <c r="D129" i="11"/>
  <c r="D122" i="1"/>
  <c r="B77" i="1"/>
  <c r="C76" i="1"/>
  <c r="D75" i="1"/>
  <c r="E75" i="1"/>
  <c r="E82" i="14" l="1"/>
  <c r="D82" i="14"/>
  <c r="C83" i="14"/>
  <c r="B84" i="14"/>
  <c r="D126" i="14"/>
  <c r="C127" i="14"/>
  <c r="E86" i="11"/>
  <c r="D86" i="11"/>
  <c r="D130" i="11"/>
  <c r="C87" i="11"/>
  <c r="B88" i="11"/>
  <c r="D76" i="1"/>
  <c r="E76" i="1"/>
  <c r="B78" i="1"/>
  <c r="C77" i="1"/>
  <c r="D123" i="1"/>
  <c r="D127" i="14" l="1"/>
  <c r="C128" i="14"/>
  <c r="B85" i="14"/>
  <c r="C84" i="14"/>
  <c r="E83" i="14"/>
  <c r="D83" i="14"/>
  <c r="D131" i="11"/>
  <c r="D87" i="11"/>
  <c r="E87" i="11"/>
  <c r="B89" i="11"/>
  <c r="C88" i="11"/>
  <c r="D77" i="1"/>
  <c r="E77" i="1"/>
  <c r="D124" i="1"/>
  <c r="C78" i="1"/>
  <c r="B79" i="1"/>
  <c r="C85" i="14" l="1"/>
  <c r="B86" i="14"/>
  <c r="E84" i="14"/>
  <c r="D84" i="14"/>
  <c r="C129" i="14"/>
  <c r="D128" i="14"/>
  <c r="E88" i="11"/>
  <c r="D88" i="11"/>
  <c r="B90" i="11"/>
  <c r="C89" i="11"/>
  <c r="D132" i="11"/>
  <c r="D125" i="1"/>
  <c r="C79" i="1"/>
  <c r="B80" i="1"/>
  <c r="E78" i="1"/>
  <c r="D78" i="1"/>
  <c r="C130" i="14" l="1"/>
  <c r="D129" i="14"/>
  <c r="B87" i="14"/>
  <c r="C86" i="14"/>
  <c r="E85" i="14"/>
  <c r="D85" i="14"/>
  <c r="D89" i="11"/>
  <c r="E89" i="11"/>
  <c r="C90" i="11"/>
  <c r="B91" i="11"/>
  <c r="D133" i="11"/>
  <c r="E79" i="1"/>
  <c r="D79" i="1"/>
  <c r="D126" i="1"/>
  <c r="B81" i="1"/>
  <c r="C80" i="1"/>
  <c r="C131" i="14" l="1"/>
  <c r="D130" i="14"/>
  <c r="E86" i="14"/>
  <c r="D86" i="14"/>
  <c r="C87" i="14"/>
  <c r="B88" i="14"/>
  <c r="E90" i="11"/>
  <c r="D90" i="11"/>
  <c r="D134" i="11"/>
  <c r="B92" i="11"/>
  <c r="C91" i="11"/>
  <c r="D127" i="1"/>
  <c r="D80" i="1"/>
  <c r="E80" i="1"/>
  <c r="C81" i="1"/>
  <c r="B82" i="1"/>
  <c r="D131" i="14" l="1"/>
  <c r="C132" i="14"/>
  <c r="B89" i="14"/>
  <c r="C88" i="14"/>
  <c r="E87" i="14"/>
  <c r="D87" i="14"/>
  <c r="C92" i="11"/>
  <c r="B93" i="11"/>
  <c r="D135" i="11"/>
  <c r="E91" i="11"/>
  <c r="D91" i="11"/>
  <c r="C82" i="1"/>
  <c r="B83" i="1"/>
  <c r="D81" i="1"/>
  <c r="E81" i="1"/>
  <c r="D128" i="1"/>
  <c r="E88" i="14" l="1"/>
  <c r="D88" i="14"/>
  <c r="C89" i="14"/>
  <c r="B90" i="14"/>
  <c r="C90" i="14" s="1"/>
  <c r="C133" i="14"/>
  <c r="D132" i="14"/>
  <c r="C93" i="11"/>
  <c r="B94" i="11"/>
  <c r="D136" i="11"/>
  <c r="E92" i="11"/>
  <c r="D92" i="11"/>
  <c r="D129" i="1"/>
  <c r="B84" i="1"/>
  <c r="C83" i="1"/>
  <c r="D82" i="1"/>
  <c r="E82" i="1"/>
  <c r="C134" i="14" l="1"/>
  <c r="D133" i="14"/>
  <c r="D90" i="14"/>
  <c r="E90" i="14"/>
  <c r="E89" i="14"/>
  <c r="D89" i="14"/>
  <c r="D137" i="11"/>
  <c r="B95" i="11"/>
  <c r="C95" i="11" s="1"/>
  <c r="C94" i="11"/>
  <c r="E93" i="11"/>
  <c r="D93" i="11"/>
  <c r="E83" i="1"/>
  <c r="D83" i="1"/>
  <c r="B85" i="1"/>
  <c r="C84" i="1"/>
  <c r="D130" i="1"/>
  <c r="D134" i="14" l="1"/>
  <c r="C135" i="14"/>
  <c r="E95" i="11"/>
  <c r="D95" i="11"/>
  <c r="D138" i="11"/>
  <c r="E94" i="11"/>
  <c r="D94" i="11"/>
  <c r="E84" i="1"/>
  <c r="D84" i="1"/>
  <c r="C85" i="1"/>
  <c r="B86" i="1"/>
  <c r="D131" i="1"/>
  <c r="D135" i="14" l="1"/>
  <c r="C136" i="14"/>
  <c r="D139" i="11"/>
  <c r="B87" i="1"/>
  <c r="C87" i="1" s="1"/>
  <c r="C86" i="1"/>
  <c r="D132" i="1"/>
  <c r="E85" i="1"/>
  <c r="D85" i="1"/>
  <c r="C137" i="14" l="1"/>
  <c r="D136" i="14"/>
  <c r="D140" i="11"/>
  <c r="E87" i="1"/>
  <c r="D87" i="1"/>
  <c r="D133" i="1"/>
  <c r="E86" i="1"/>
  <c r="D86" i="1"/>
  <c r="C138" i="14" l="1"/>
  <c r="D137" i="14"/>
  <c r="D141" i="11"/>
  <c r="D134" i="1"/>
  <c r="C139" i="14" l="1"/>
  <c r="D138" i="14"/>
  <c r="D142" i="11"/>
  <c r="D135" i="1"/>
  <c r="D139" i="14" l="1"/>
  <c r="C140" i="14"/>
  <c r="D143" i="11"/>
  <c r="D136" i="1"/>
  <c r="C141" i="14" l="1"/>
  <c r="D140" i="14"/>
  <c r="D144" i="11"/>
  <c r="D137" i="1"/>
  <c r="C142" i="14" l="1"/>
  <c r="D141" i="14"/>
  <c r="D145" i="11"/>
  <c r="D138" i="1"/>
  <c r="C143" i="14" l="1"/>
  <c r="D142" i="14"/>
  <c r="D146" i="11"/>
  <c r="D139" i="1"/>
  <c r="D143" i="14" l="1"/>
  <c r="C144" i="14"/>
  <c r="D147" i="11"/>
  <c r="D140" i="1"/>
  <c r="C145" i="14" l="1"/>
  <c r="D144" i="14"/>
  <c r="D148" i="11"/>
  <c r="D141" i="1"/>
  <c r="C146" i="14" l="1"/>
  <c r="D145" i="14"/>
  <c r="D149" i="11"/>
  <c r="D142" i="1"/>
  <c r="C147" i="14" l="1"/>
  <c r="D146" i="14"/>
  <c r="D150" i="11"/>
  <c r="D143" i="1"/>
  <c r="D147" i="14" l="1"/>
  <c r="C148" i="14"/>
  <c r="D151" i="11"/>
  <c r="D144" i="1"/>
  <c r="C149" i="14" l="1"/>
  <c r="D148" i="14"/>
  <c r="D152" i="11"/>
  <c r="D145" i="1"/>
  <c r="C150" i="14" l="1"/>
  <c r="D149" i="14"/>
  <c r="D153" i="11"/>
  <c r="D146" i="1"/>
  <c r="D150" i="14" l="1"/>
  <c r="C151" i="14"/>
  <c r="D154" i="11"/>
  <c r="D147" i="1"/>
  <c r="D151" i="14" l="1"/>
  <c r="C152" i="14"/>
  <c r="D155" i="11"/>
  <c r="D148" i="1"/>
  <c r="C153" i="14" l="1"/>
  <c r="D152" i="14"/>
  <c r="D156" i="11"/>
  <c r="D149" i="1"/>
  <c r="C154" i="14" l="1"/>
  <c r="D153" i="14"/>
  <c r="D157" i="11"/>
  <c r="D150" i="1"/>
  <c r="C155" i="14" l="1"/>
  <c r="D154" i="14"/>
  <c r="D158" i="11"/>
  <c r="D151" i="1"/>
  <c r="D155" i="14" l="1"/>
  <c r="C156" i="14"/>
  <c r="D159" i="11"/>
  <c r="D152" i="1"/>
  <c r="C157" i="14" l="1"/>
  <c r="D156" i="14"/>
  <c r="D160" i="11"/>
  <c r="D153" i="1"/>
  <c r="C158" i="14" l="1"/>
  <c r="D157" i="14"/>
  <c r="D161" i="11"/>
  <c r="D154" i="1"/>
  <c r="C159" i="14" l="1"/>
  <c r="D158" i="14"/>
  <c r="D162" i="11"/>
  <c r="D155" i="1"/>
  <c r="D159" i="14" l="1"/>
  <c r="C160" i="14"/>
  <c r="D163" i="11"/>
  <c r="D156" i="1"/>
  <c r="C161" i="14" l="1"/>
  <c r="D160" i="14"/>
  <c r="D164" i="11"/>
  <c r="D157" i="1"/>
  <c r="C162" i="14" l="1"/>
  <c r="D161" i="14"/>
  <c r="D165" i="11"/>
  <c r="D158" i="1"/>
  <c r="C163" i="14" l="1"/>
  <c r="D162" i="14"/>
  <c r="D166" i="11"/>
  <c r="D159" i="1"/>
  <c r="D163" i="14" l="1"/>
  <c r="C164" i="14"/>
  <c r="D167" i="11"/>
  <c r="D160" i="1"/>
  <c r="C165" i="14" l="1"/>
  <c r="D164" i="14"/>
  <c r="D168" i="11"/>
  <c r="D161" i="1"/>
  <c r="C166" i="14" l="1"/>
  <c r="D165" i="14"/>
  <c r="D169" i="11"/>
  <c r="D162" i="1"/>
  <c r="D166" i="14" l="1"/>
  <c r="C167" i="14"/>
  <c r="D170" i="11"/>
  <c r="D163" i="1"/>
  <c r="D167" i="14" l="1"/>
  <c r="C168" i="14"/>
  <c r="D171" i="11"/>
  <c r="D164" i="1"/>
  <c r="C169" i="14" l="1"/>
  <c r="D168" i="14"/>
  <c r="D172" i="11"/>
  <c r="D165" i="1"/>
  <c r="C170" i="14" l="1"/>
  <c r="D169" i="14"/>
  <c r="D173" i="11"/>
  <c r="D166" i="1"/>
  <c r="C171" i="14" l="1"/>
  <c r="D170" i="14"/>
  <c r="D174" i="11"/>
  <c r="D167" i="1"/>
  <c r="D171" i="14" l="1"/>
  <c r="C172" i="14"/>
  <c r="D175" i="11"/>
  <c r="D168" i="1"/>
  <c r="C173" i="14" l="1"/>
  <c r="D172" i="14"/>
  <c r="D176" i="11"/>
  <c r="D169" i="1"/>
  <c r="C174" i="14" l="1"/>
  <c r="D174" i="14" s="1"/>
  <c r="D173" i="14"/>
  <c r="D177" i="11"/>
  <c r="D170" i="1"/>
  <c r="D178" i="11" l="1"/>
  <c r="D179" i="11"/>
  <c r="D171" i="1"/>
  <c r="D172" i="1"/>
</calcChain>
</file>

<file path=xl/comments1.xml><?xml version="1.0" encoding="utf-8"?>
<comments xmlns="http://schemas.openxmlformats.org/spreadsheetml/2006/main">
  <authors>
    <author>Jon</author>
  </authors>
  <commentList>
    <comment ref="E49" authorId="0">
      <text>
        <r>
          <rPr>
            <sz val="8"/>
            <color indexed="81"/>
            <rFont val="Tahoma"/>
            <family val="2"/>
          </rPr>
          <t>Cumulative Probability Distribution</t>
        </r>
      </text>
    </comment>
  </commentList>
</comments>
</file>

<file path=xl/comments2.xml><?xml version="1.0" encoding="utf-8"?>
<comments xmlns="http://schemas.openxmlformats.org/spreadsheetml/2006/main">
  <authors>
    <author>Jon</author>
  </authors>
  <commentList>
    <comment ref="E46" authorId="0">
      <text>
        <r>
          <rPr>
            <sz val="8"/>
            <color indexed="81"/>
            <rFont val="Tahoma"/>
            <family val="2"/>
          </rPr>
          <t>Cumulative Probability Distribution</t>
        </r>
      </text>
    </comment>
  </commentList>
</comments>
</file>

<file path=xl/comments3.xml><?xml version="1.0" encoding="utf-8"?>
<comments xmlns="http://schemas.openxmlformats.org/spreadsheetml/2006/main">
  <authors>
    <author>Jon</author>
  </authors>
  <commentList>
    <comment ref="E45" authorId="0">
      <text>
        <r>
          <rPr>
            <sz val="8"/>
            <color indexed="81"/>
            <rFont val="Tahoma"/>
            <family val="2"/>
          </rPr>
          <t>Cumulative Probability Distribution</t>
        </r>
      </text>
    </comment>
  </commentList>
</comments>
</file>

<file path=xl/comments4.xml><?xml version="1.0" encoding="utf-8"?>
<comments xmlns="http://schemas.openxmlformats.org/spreadsheetml/2006/main">
  <authors>
    <author>Jon</author>
  </authors>
  <commentList>
    <comment ref="E54" authorId="0">
      <text>
        <r>
          <rPr>
            <sz val="8"/>
            <color indexed="81"/>
            <rFont val="Tahoma"/>
            <family val="2"/>
          </rPr>
          <t>Cumulative Probability Distribution</t>
        </r>
      </text>
    </comment>
  </commentList>
</comments>
</file>

<file path=xl/comments5.xml><?xml version="1.0" encoding="utf-8"?>
<comments xmlns="http://schemas.openxmlformats.org/spreadsheetml/2006/main">
  <authors>
    <author>Jon</author>
  </authors>
  <commentList>
    <comment ref="L19" authorId="0">
      <text>
        <r>
          <rPr>
            <b/>
            <u/>
            <sz val="8"/>
            <color indexed="81"/>
            <rFont val="Tahoma"/>
            <family val="2"/>
          </rPr>
          <t xml:space="preserve">Limited Use Policy
</t>
        </r>
        <r>
          <rPr>
            <sz val="8"/>
            <color indexed="81"/>
            <rFont val="Tahoma"/>
            <family val="2"/>
          </rPr>
          <t xml:space="preserve">You may make archival copies and customize this template (the "Software") for your </t>
        </r>
        <r>
          <rPr>
            <b/>
            <sz val="8"/>
            <color indexed="81"/>
            <rFont val="Tahoma"/>
            <family val="2"/>
          </rPr>
          <t>personal and noncommercial use only</t>
        </r>
        <r>
          <rPr>
            <sz val="8"/>
            <color indexed="81"/>
            <rFont val="Tahoma"/>
            <family val="2"/>
          </rPr>
          <t xml:space="preserve">. This template or any document including or derived from this template </t>
        </r>
        <r>
          <rPr>
            <b/>
            <sz val="8"/>
            <color indexed="10"/>
            <rFont val="Tahoma"/>
            <family val="2"/>
          </rPr>
          <t>may NOT be sold, distributed, published to an online gallery, or placed on a public server such as the internet</t>
        </r>
        <r>
          <rPr>
            <sz val="8"/>
            <color indexed="81"/>
            <rFont val="Tahoma"/>
            <family val="2"/>
          </rPr>
          <t xml:space="preserve"> without the express written permission of Vertex42 LLC.
</t>
        </r>
        <r>
          <rPr>
            <b/>
            <sz val="8"/>
            <color indexed="81"/>
            <rFont val="Tahoma"/>
            <family val="2"/>
          </rPr>
          <t xml:space="preserve">You may not remove or alter any logo, trademark, copyright, disclaimer, brand, hyperlink, terms of use, attribution, or other proprietary notices or marks within this template.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<sst xmlns="http://schemas.openxmlformats.org/spreadsheetml/2006/main" count="129" uniqueCount="56">
  <si>
    <r>
      <t xml:space="preserve">Mean, </t>
    </r>
    <r>
      <rPr>
        <sz val="10"/>
        <rFont val="Symbol"/>
        <family val="1"/>
        <charset val="2"/>
      </rPr>
      <t>m</t>
    </r>
  </si>
  <si>
    <r>
      <t xml:space="preserve">Standard Deviation, </t>
    </r>
    <r>
      <rPr>
        <sz val="10"/>
        <rFont val="Symbol"/>
        <family val="1"/>
        <charset val="2"/>
      </rPr>
      <t>s</t>
    </r>
  </si>
  <si>
    <t>x</t>
  </si>
  <si>
    <t>z</t>
  </si>
  <si>
    <r>
      <t>f</t>
    </r>
    <r>
      <rPr>
        <b/>
        <sz val="10"/>
        <rFont val="Verdana"/>
        <family val="2"/>
      </rPr>
      <t>(</t>
    </r>
    <r>
      <rPr>
        <b/>
        <i/>
        <sz val="10"/>
        <rFont val="Verdana"/>
        <family val="2"/>
      </rPr>
      <t>x</t>
    </r>
    <r>
      <rPr>
        <b/>
        <sz val="10"/>
        <rFont val="Verdana"/>
        <family val="2"/>
      </rPr>
      <t>)</t>
    </r>
  </si>
  <si>
    <t>Graph Limits</t>
  </si>
  <si>
    <r>
      <t>z</t>
    </r>
    <r>
      <rPr>
        <vertAlign val="subscript"/>
        <sz val="10"/>
        <rFont val="Verdana"/>
        <family val="2"/>
      </rPr>
      <t>min</t>
    </r>
  </si>
  <si>
    <r>
      <t>z</t>
    </r>
    <r>
      <rPr>
        <vertAlign val="subscript"/>
        <sz val="10"/>
        <rFont val="Verdana"/>
        <family val="2"/>
      </rPr>
      <t>max</t>
    </r>
  </si>
  <si>
    <t>F(x)</t>
  </si>
  <si>
    <t>http://vertex42.com/ExcelArticles/mc/NormalDistribution-Excel.html</t>
  </si>
  <si>
    <t>Wittwer, J. W., "Graphing a Normal Distribution in Excel" From Vertex42.com, November 1, 2004</t>
  </si>
  <si>
    <t>=NORMINV(rand(),mean,standard_dev)</t>
  </si>
  <si>
    <t>Generate Random Normal Values</t>
  </si>
  <si>
    <r>
      <t>Normal</t>
    </r>
    <r>
      <rPr>
        <b/>
        <sz val="18"/>
        <rFont val="Arial"/>
        <family val="2"/>
      </rPr>
      <t xml:space="preserve"> Distribution</t>
    </r>
  </si>
  <si>
    <t>© 2004 Vertex42 LLC</t>
  </si>
  <si>
    <t>http://www.exceluser.com/explore/normalcurve.htm</t>
  </si>
  <si>
    <t>B61*$D$4+$D$3</t>
  </si>
  <si>
    <t>($H$23-$C$61)/80+C140</t>
  </si>
  <si>
    <t>($H$23-$C$61)/80+C139</t>
  </si>
  <si>
    <t>x1</t>
  </si>
  <si>
    <t>x2</t>
  </si>
  <si>
    <t>z1</t>
  </si>
  <si>
    <t>Settings</t>
  </si>
  <si>
    <t>a=</t>
  </si>
  <si>
    <t>P(Z&gt;a)=</t>
  </si>
  <si>
    <t>P(Z&lt;a)=</t>
  </si>
  <si>
    <t>P(a&lt;Z&lt;b)=</t>
  </si>
  <si>
    <t>b=</t>
  </si>
  <si>
    <t xml:space="preserve">  Z is a normal random variable. Calculate P(0&lt;Z&lt;a).</t>
  </si>
  <si>
    <t>or clicking on the end to select the end point.</t>
  </si>
  <si>
    <t xml:space="preserve">  Pick the value of "a" by moving the bar,</t>
  </si>
  <si>
    <t xml:space="preserve">  Title</t>
  </si>
  <si>
    <t xml:space="preserve">  Answer</t>
  </si>
  <si>
    <t>%</t>
  </si>
  <si>
    <t xml:space="preserve">    Left endpoint selection:</t>
  </si>
  <si>
    <t xml:space="preserve">    Right endpoint selection:</t>
  </si>
  <si>
    <t xml:space="preserve">  Z is a normal random variable. </t>
  </si>
  <si>
    <t xml:space="preserve">     Calculate P(0&lt;Z&lt;a) or P(a&lt;Z&lt;0).</t>
  </si>
  <si>
    <t xml:space="preserve">  Z is a normal random variable. Calculate P(Z&lt;a).</t>
  </si>
  <si>
    <t xml:space="preserve">  Z is a normal random variable. Calculate P(Z&gt;a).</t>
  </si>
  <si>
    <t>Readme</t>
  </si>
  <si>
    <t xml:space="preserve">  How to use: </t>
  </si>
  <si>
    <t xml:space="preserve">  Note:</t>
  </si>
  <si>
    <t xml:space="preserve">     You cannot enter the value(s) of the X. If you do this, the bar tool won't work. </t>
  </si>
  <si>
    <t xml:space="preserve">     If you want to specify your value(s) of X, you should save this original file separately and enter the value. </t>
  </si>
  <si>
    <t>Revision history</t>
  </si>
  <si>
    <t xml:space="preserve">  May 2012: Created by Tung Liu. See the reference. </t>
  </si>
  <si>
    <t xml:space="preserve">  May 26, 2012: Revised by Tung Liu. Change the format of the input data.</t>
  </si>
  <si>
    <t>Reference</t>
  </si>
  <si>
    <t xml:space="preserve">  Purpose: This Excel file provides an interactive way to find the probability value with given region of standard normal Z.</t>
  </si>
  <si>
    <t xml:space="preserve">     Use bar tool to select the value of end point(s) of the region.</t>
  </si>
  <si>
    <t>Set D19 =E35</t>
  </si>
  <si>
    <t>Set D20 =E36</t>
  </si>
  <si>
    <t>Set D14 =F28</t>
  </si>
  <si>
    <t>Set D14 =F29</t>
  </si>
  <si>
    <t>Set D15 =F31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</si>
</sst>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9" x14ac:knownFonts="1">
    <font>
      <sz val="10"/>
      <name val="Verdana"/>
    </font>
    <font>
      <sz val="11"/>
      <color theme="1"/>
      <name val="Calibri"/>
      <family val="2"/>
      <scheme val="minor"/>
    </font>
    <font>
      <sz val="10"/>
      <name val="Verdana"/>
      <family val="2"/>
    </font>
    <font>
      <b/>
      <sz val="10"/>
      <name val="Verdana"/>
      <family val="2"/>
    </font>
    <font>
      <b/>
      <i/>
      <sz val="10"/>
      <name val="Verdana"/>
      <family val="2"/>
    </font>
    <font>
      <sz val="10"/>
      <name val="Symbol"/>
      <family val="1"/>
      <charset val="2"/>
    </font>
    <font>
      <sz val="10"/>
      <name val="Verdana"/>
      <family val="2"/>
    </font>
    <font>
      <vertAlign val="subscript"/>
      <sz val="10"/>
      <name val="Verdana"/>
      <family val="2"/>
    </font>
    <font>
      <i/>
      <sz val="10"/>
      <name val="Verdana"/>
      <family val="2"/>
    </font>
    <font>
      <u/>
      <sz val="10"/>
      <color indexed="12"/>
      <name val="Verdana"/>
      <family val="2"/>
    </font>
    <font>
      <sz val="8"/>
      <color indexed="81"/>
      <name val="Tahoma"/>
      <family val="2"/>
    </font>
    <font>
      <b/>
      <sz val="10"/>
      <color indexed="12"/>
      <name val="Verdana"/>
      <family val="2"/>
    </font>
    <font>
      <b/>
      <sz val="10"/>
      <color indexed="14"/>
      <name val="Verdana"/>
      <family val="2"/>
    </font>
    <font>
      <b/>
      <sz val="10"/>
      <color indexed="10"/>
      <name val="Verdana"/>
      <family val="2"/>
    </font>
    <font>
      <i/>
      <sz val="8"/>
      <name val="Verdana"/>
      <family val="2"/>
    </font>
    <font>
      <sz val="10"/>
      <name val="Century Gothic"/>
      <family val="2"/>
    </font>
    <font>
      <sz val="10"/>
      <name val="Arial"/>
      <family val="2"/>
    </font>
    <font>
      <b/>
      <sz val="12"/>
      <color indexed="16"/>
      <name val="Verdana"/>
      <family val="2"/>
    </font>
    <font>
      <b/>
      <u/>
      <sz val="8"/>
      <color indexed="81"/>
      <name val="Tahoma"/>
      <family val="2"/>
    </font>
    <font>
      <u/>
      <sz val="8"/>
      <color indexed="12"/>
      <name val="Verdana"/>
      <family val="2"/>
    </font>
    <font>
      <sz val="8"/>
      <name val="Tahoma"/>
      <family val="2"/>
    </font>
    <font>
      <b/>
      <sz val="8"/>
      <color indexed="81"/>
      <name val="Tahoma"/>
      <family val="2"/>
    </font>
    <font>
      <b/>
      <sz val="8"/>
      <color indexed="10"/>
      <name val="Tahoma"/>
      <family val="2"/>
    </font>
    <font>
      <b/>
      <sz val="18"/>
      <color indexed="12"/>
      <name val="Arial"/>
      <family val="2"/>
    </font>
    <font>
      <b/>
      <sz val="18"/>
      <name val="Arial"/>
      <family val="2"/>
    </font>
    <font>
      <b/>
      <sz val="10"/>
      <color rgb="FFFF0000"/>
      <name val="Verdana"/>
      <family val="2"/>
    </font>
    <font>
      <b/>
      <i/>
      <sz val="10"/>
      <color rgb="FFFF0000"/>
      <name val="Verdana"/>
      <family val="2"/>
    </font>
    <font>
      <b/>
      <sz val="11"/>
      <name val="Calibri"/>
      <family val="2"/>
      <scheme val="minor"/>
    </font>
    <font>
      <strike/>
      <sz val="10"/>
      <name val="Verdana"/>
      <family val="2"/>
    </font>
  </fonts>
  <fills count="8">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8" tint="0.59999389629810485"/>
        <bgColor indexed="65"/>
      </patternFill>
    </fill>
    <fill>
      <patternFill patternType="solid">
        <fgColor theme="0"/>
        <bgColor indexed="64"/>
      </patternFill>
    </fill>
    <fill>
      <patternFill patternType="solid">
        <fgColor rgb="FFC1F1ED"/>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double">
        <color auto="1"/>
      </left>
      <right/>
      <top/>
      <bottom/>
      <diagonal/>
    </border>
    <border>
      <left style="double">
        <color auto="1"/>
      </left>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9">
    <xf numFmtId="0" fontId="0" fillId="0" borderId="0"/>
    <xf numFmtId="0" fontId="15" fillId="0" borderId="0"/>
    <xf numFmtId="43" fontId="2" fillId="0" borderId="0" applyFont="0" applyFill="0" applyBorder="0" applyAlignment="0" applyProtection="0"/>
    <xf numFmtId="0" fontId="9" fillId="0" borderId="0" applyNumberFormat="0" applyFill="0" applyBorder="0" applyAlignment="0" applyProtection="0">
      <alignment vertical="top"/>
      <protection locked="0"/>
    </xf>
    <xf numFmtId="0" fontId="16" fillId="0" borderId="0"/>
    <xf numFmtId="9" fontId="2" fillId="0" borderId="0" applyFont="0" applyFill="0" applyBorder="0" applyAlignment="0" applyProtection="0"/>
    <xf numFmtId="0" fontId="15" fillId="0" borderId="0" applyNumberFormat="0" applyFill="0" applyBorder="0" applyAlignment="0" applyProtection="0"/>
    <xf numFmtId="0" fontId="2" fillId="0" borderId="0"/>
    <xf numFmtId="0" fontId="1" fillId="4" borderId="0" applyNumberFormat="0" applyBorder="0" applyAlignment="0" applyProtection="0"/>
  </cellStyleXfs>
  <cellXfs count="91">
    <xf numFmtId="0" fontId="0" fillId="0" borderId="0" xfId="0"/>
    <xf numFmtId="0" fontId="0" fillId="0" borderId="0" xfId="0" applyAlignment="1">
      <alignment horizontal="right"/>
    </xf>
    <xf numFmtId="0" fontId="4" fillId="2" borderId="1" xfId="0" applyFont="1" applyFill="1" applyBorder="1" applyAlignment="1">
      <alignment horizontal="center"/>
    </xf>
    <xf numFmtId="0" fontId="0" fillId="0" borderId="0" xfId="0" applyAlignment="1">
      <alignment horizontal="center"/>
    </xf>
    <xf numFmtId="10" fontId="0" fillId="0" borderId="0" xfId="5" applyNumberFormat="1" applyFont="1"/>
    <xf numFmtId="0" fontId="0" fillId="2" borderId="1" xfId="0" applyFill="1" applyBorder="1"/>
    <xf numFmtId="0" fontId="4" fillId="2" borderId="1" xfId="0" applyNumberFormat="1" applyFont="1" applyFill="1" applyBorder="1"/>
    <xf numFmtId="0" fontId="8" fillId="0" borderId="0" xfId="0" applyFont="1"/>
    <xf numFmtId="0" fontId="6" fillId="0" borderId="0" xfId="0" applyNumberFormat="1" applyFont="1" applyAlignment="1">
      <alignment horizontal="right"/>
    </xf>
    <xf numFmtId="0" fontId="0" fillId="0" borderId="0" xfId="0" applyFill="1"/>
    <xf numFmtId="0" fontId="14" fillId="0" borderId="0" xfId="0" applyFont="1"/>
    <xf numFmtId="0" fontId="19" fillId="0" borderId="0" xfId="3" applyFont="1" applyAlignment="1" applyProtection="1"/>
    <xf numFmtId="0" fontId="0" fillId="0" borderId="0" xfId="0" quotePrefix="1"/>
    <xf numFmtId="0" fontId="20" fillId="0" borderId="0" xfId="2" applyNumberFormat="1" applyFont="1" applyFill="1" applyAlignment="1">
      <alignment horizontal="right"/>
    </xf>
    <xf numFmtId="0" fontId="0" fillId="3" borderId="2" xfId="0" applyFill="1" applyBorder="1"/>
    <xf numFmtId="0" fontId="17" fillId="2" borderId="0" xfId="4" applyFont="1" applyFill="1" applyBorder="1" applyAlignment="1">
      <alignment vertical="center"/>
    </xf>
    <xf numFmtId="0" fontId="23" fillId="2" borderId="0" xfId="0" applyFont="1" applyFill="1" applyBorder="1"/>
    <xf numFmtId="0" fontId="2" fillId="0" borderId="0" xfId="0" applyFont="1"/>
    <xf numFmtId="0" fontId="9" fillId="0" borderId="0" xfId="3" applyAlignment="1" applyProtection="1"/>
    <xf numFmtId="0" fontId="2" fillId="0" borderId="0" xfId="0" applyNumberFormat="1" applyFont="1"/>
    <xf numFmtId="0" fontId="2" fillId="0" borderId="0" xfId="0" applyNumberFormat="1" applyFont="1" applyAlignment="1">
      <alignment horizontal="right"/>
    </xf>
    <xf numFmtId="0" fontId="2" fillId="0" borderId="0" xfId="0" applyFont="1" applyAlignment="1">
      <alignment horizontal="right"/>
    </xf>
    <xf numFmtId="0" fontId="2" fillId="0" borderId="0" xfId="7"/>
    <xf numFmtId="0" fontId="2" fillId="0" borderId="0" xfId="7" applyAlignment="1">
      <alignment horizontal="center"/>
    </xf>
    <xf numFmtId="0" fontId="4" fillId="2" borderId="1" xfId="7" applyFont="1" applyFill="1" applyBorder="1" applyAlignment="1">
      <alignment horizontal="center"/>
    </xf>
    <xf numFmtId="0" fontId="2" fillId="0" borderId="0" xfId="7" applyFill="1"/>
    <xf numFmtId="0" fontId="2" fillId="0" borderId="0" xfId="7" applyNumberFormat="1" applyFont="1" applyAlignment="1">
      <alignment horizontal="right"/>
    </xf>
    <xf numFmtId="0" fontId="2" fillId="2" borderId="1" xfId="7" applyFill="1" applyBorder="1"/>
    <xf numFmtId="0" fontId="4" fillId="2" borderId="1" xfId="7" applyNumberFormat="1" applyFont="1" applyFill="1" applyBorder="1"/>
    <xf numFmtId="0" fontId="2" fillId="3" borderId="2" xfId="7" applyFill="1" applyBorder="1"/>
    <xf numFmtId="0" fontId="2" fillId="0" borderId="0" xfId="7" applyAlignment="1">
      <alignment horizontal="right"/>
    </xf>
    <xf numFmtId="0" fontId="8" fillId="0" borderId="0" xfId="7" applyFont="1"/>
    <xf numFmtId="0" fontId="2" fillId="0" borderId="0" xfId="7" quotePrefix="1"/>
    <xf numFmtId="0" fontId="0" fillId="5" borderId="2" xfId="0" applyFill="1" applyBorder="1"/>
    <xf numFmtId="2" fontId="2" fillId="0" borderId="0" xfId="0" applyNumberFormat="1" applyFont="1"/>
    <xf numFmtId="2" fontId="2" fillId="0" borderId="0" xfId="7" applyNumberFormat="1" applyFont="1"/>
    <xf numFmtId="0" fontId="2" fillId="5" borderId="2" xfId="7" applyFill="1" applyBorder="1"/>
    <xf numFmtId="0" fontId="3" fillId="0" borderId="3" xfId="0" applyFont="1" applyBorder="1"/>
    <xf numFmtId="0" fontId="25" fillId="0" borderId="3" xfId="0" applyNumberFormat="1" applyFont="1" applyBorder="1"/>
    <xf numFmtId="0" fontId="0" fillId="0" borderId="0" xfId="0" applyBorder="1"/>
    <xf numFmtId="0" fontId="2" fillId="0" borderId="3" xfId="0" applyFont="1" applyBorder="1"/>
    <xf numFmtId="0" fontId="25" fillId="0" borderId="0" xfId="0" applyNumberFormat="1" applyFont="1" applyBorder="1"/>
    <xf numFmtId="0" fontId="4" fillId="0" borderId="3" xfId="0" applyFont="1" applyBorder="1"/>
    <xf numFmtId="0" fontId="4" fillId="7" borderId="4" xfId="0" applyFont="1" applyFill="1" applyBorder="1"/>
    <xf numFmtId="0" fontId="0" fillId="7" borderId="1" xfId="0" applyFill="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3" xfId="0" applyBorder="1"/>
    <xf numFmtId="0" fontId="3" fillId="0" borderId="0" xfId="0" applyFont="1" applyBorder="1" applyAlignment="1">
      <alignment horizontal="right"/>
    </xf>
    <xf numFmtId="0" fontId="13" fillId="0" borderId="8" xfId="0" applyNumberFormat="1" applyFont="1" applyBorder="1" applyAlignment="1">
      <alignment horizontal="right"/>
    </xf>
    <xf numFmtId="0" fontId="12" fillId="0" borderId="8" xfId="0" applyNumberFormat="1" applyFont="1" applyBorder="1" applyAlignment="1">
      <alignment horizontal="right"/>
    </xf>
    <xf numFmtId="0" fontId="11" fillId="0" borderId="8" xfId="0" applyNumberFormat="1" applyFont="1" applyBorder="1" applyAlignment="1">
      <alignment horizontal="right"/>
    </xf>
    <xf numFmtId="0" fontId="3" fillId="0" borderId="0" xfId="0" applyNumberFormat="1" applyFont="1" applyBorder="1" applyAlignment="1">
      <alignment horizontal="right"/>
    </xf>
    <xf numFmtId="10" fontId="27" fillId="6" borderId="0" xfId="8" applyNumberFormat="1" applyFont="1" applyFill="1" applyBorder="1"/>
    <xf numFmtId="0" fontId="0" fillId="0" borderId="9" xfId="0" applyBorder="1"/>
    <xf numFmtId="0" fontId="0" fillId="0" borderId="10" xfId="0" applyBorder="1"/>
    <xf numFmtId="0" fontId="0" fillId="0" borderId="11" xfId="0" applyBorder="1"/>
    <xf numFmtId="0" fontId="3" fillId="6" borderId="0" xfId="0" applyFont="1" applyFill="1" applyBorder="1"/>
    <xf numFmtId="0" fontId="3" fillId="0" borderId="0" xfId="0" applyFont="1" applyFill="1" applyBorder="1" applyAlignment="1">
      <alignment horizontal="right"/>
    </xf>
    <xf numFmtId="0" fontId="3" fillId="6" borderId="0" xfId="0" applyFont="1" applyFill="1"/>
    <xf numFmtId="0" fontId="3" fillId="0" borderId="0" xfId="0" applyFont="1"/>
    <xf numFmtId="0" fontId="13" fillId="0" borderId="0" xfId="0" applyNumberFormat="1" applyFont="1" applyBorder="1" applyAlignment="1">
      <alignment horizontal="right"/>
    </xf>
    <xf numFmtId="10" fontId="0" fillId="0" borderId="8" xfId="5" applyNumberFormat="1" applyFont="1" applyBorder="1"/>
    <xf numFmtId="0" fontId="12" fillId="0" borderId="0" xfId="0" applyNumberFormat="1" applyFont="1" applyBorder="1" applyAlignment="1">
      <alignment horizontal="right"/>
    </xf>
    <xf numFmtId="0" fontId="11" fillId="0" borderId="0" xfId="0" applyNumberFormat="1" applyFont="1" applyBorder="1" applyAlignment="1">
      <alignment horizontal="right"/>
    </xf>
    <xf numFmtId="0" fontId="28" fillId="0" borderId="0" xfId="7" applyFont="1"/>
    <xf numFmtId="0" fontId="2" fillId="0" borderId="5" xfId="7" applyBorder="1"/>
    <xf numFmtId="0" fontId="2" fillId="0" borderId="6" xfId="7" applyBorder="1"/>
    <xf numFmtId="0" fontId="2" fillId="0" borderId="7" xfId="7" applyBorder="1"/>
    <xf numFmtId="0" fontId="2" fillId="0" borderId="0" xfId="7" applyBorder="1"/>
    <xf numFmtId="0" fontId="2" fillId="0" borderId="8" xfId="7" applyBorder="1"/>
    <xf numFmtId="0" fontId="3" fillId="0" borderId="0" xfId="7" applyFont="1" applyBorder="1" applyAlignment="1">
      <alignment horizontal="right"/>
    </xf>
    <xf numFmtId="0" fontId="13" fillId="0" borderId="0" xfId="7" applyNumberFormat="1" applyFont="1" applyBorder="1" applyAlignment="1">
      <alignment horizontal="right"/>
    </xf>
    <xf numFmtId="0" fontId="12" fillId="0" borderId="0" xfId="7" applyNumberFormat="1" applyFont="1" applyBorder="1" applyAlignment="1">
      <alignment horizontal="right"/>
    </xf>
    <xf numFmtId="0" fontId="11" fillId="0" borderId="0" xfId="7" applyNumberFormat="1" applyFont="1" applyBorder="1" applyAlignment="1">
      <alignment horizontal="right"/>
    </xf>
    <xf numFmtId="0" fontId="2" fillId="0" borderId="3" xfId="7" applyBorder="1"/>
    <xf numFmtId="0" fontId="2" fillId="0" borderId="9" xfId="7" applyBorder="1"/>
    <xf numFmtId="0" fontId="2" fillId="0" borderId="10" xfId="7" applyBorder="1"/>
    <xf numFmtId="0" fontId="2" fillId="0" borderId="11" xfId="7" applyBorder="1"/>
    <xf numFmtId="0" fontId="3" fillId="0" borderId="0" xfId="7" applyNumberFormat="1" applyFont="1" applyBorder="1" applyAlignment="1">
      <alignment horizontal="right"/>
    </xf>
    <xf numFmtId="0" fontId="3" fillId="6" borderId="0" xfId="7" applyFont="1" applyFill="1" applyBorder="1"/>
    <xf numFmtId="0" fontId="26" fillId="0" borderId="3" xfId="0" applyNumberFormat="1" applyFont="1" applyBorder="1"/>
    <xf numFmtId="0" fontId="0" fillId="0" borderId="3" xfId="0" applyNumberFormat="1" applyBorder="1"/>
    <xf numFmtId="0" fontId="2" fillId="0" borderId="3" xfId="0" applyNumberFormat="1" applyFont="1" applyBorder="1"/>
    <xf numFmtId="0" fontId="2" fillId="0" borderId="10" xfId="0" applyFont="1" applyBorder="1"/>
    <xf numFmtId="0" fontId="2" fillId="7" borderId="1" xfId="7" applyFill="1" applyBorder="1"/>
    <xf numFmtId="0" fontId="2" fillId="6" borderId="0" xfId="0" applyFont="1" applyFill="1" applyBorder="1"/>
    <xf numFmtId="0" fontId="0" fillId="6" borderId="0" xfId="0" applyFill="1"/>
    <xf numFmtId="0" fontId="2" fillId="6" borderId="0" xfId="7" applyFill="1"/>
  </cellXfs>
  <cellStyles count="9">
    <cellStyle name="40% - Accent5" xfId="8" builtinId="47"/>
    <cellStyle name="Century" xfId="1"/>
    <cellStyle name="Comma" xfId="2" builtinId="3"/>
    <cellStyle name="Hyperlink" xfId="3" builtinId="8"/>
    <cellStyle name="Normal" xfId="0" builtinId="0"/>
    <cellStyle name="Normal 2" xfId="7"/>
    <cellStyle name="Normal_TheMarketMatrix_v2-1" xfId="4"/>
    <cellStyle name="Percent" xfId="5" builtinId="5"/>
    <cellStyle name="Vertex42 Style"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FF00FF"/>
      <rgbColor rgb="0053D4C9"/>
      <rgbColor rgb="00631F34"/>
      <rgbColor rgb="00008000"/>
      <rgbColor rgb="00002850"/>
      <rgbColor rgb="00819C00"/>
      <rgbColor rgb="007B007B"/>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CC"/>
      <rgbColor rgb="00BBCCDD"/>
      <rgbColor rgb="00F9C7D7"/>
      <rgbColor rgb="00E6BBE6"/>
      <rgbColor rgb="00E8D9C4"/>
      <rgbColor rgb="003E70A1"/>
      <rgbColor rgb="0036ACA2"/>
      <rgbColor rgb="00AEC53D"/>
      <rgbColor rgb="00DBB887"/>
      <rgbColor rgb="00C6934C"/>
      <rgbColor rgb="00935600"/>
      <rgbColor rgb="00B782D9"/>
      <rgbColor rgb="00B2B2B2"/>
      <rgbColor rgb="00003366"/>
      <rgbColor rgb="0036AD36"/>
      <rgbColor rgb="001B571B"/>
      <rgbColor rgb="0058631F"/>
      <rgbColor rgb="00734300"/>
      <rgbColor rgb="00AA34AA"/>
      <rgbColor rgb="006100A1"/>
      <rgbColor rgb="00333333"/>
    </indexedColors>
    <mruColors>
      <color rgb="FFC1F1E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worksheet" Target="worksheets/sheet4.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styles" Target="styles.xml"/><Relationship Id="rId5" Type="http://schemas.openxmlformats.org/officeDocument/2006/relationships/worksheet" Target="worksheets/sheet3.xml"/><Relationship Id="rId10" Type="http://schemas.openxmlformats.org/officeDocument/2006/relationships/theme" Target="theme/theme1.xml"/><Relationship Id="rId4" Type="http://schemas.openxmlformats.org/officeDocument/2006/relationships/chartsheet" Target="chartsheets/sheet2.xml"/><Relationship Id="rId9"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Standard Normal Probability Distribution</a:t>
            </a:r>
          </a:p>
        </c:rich>
      </c:tx>
      <c:layout>
        <c:manualLayout>
          <c:xMode val="edge"/>
          <c:yMode val="edge"/>
          <c:x val="0.1875934413670928"/>
          <c:y val="4.8183752694620566E-2"/>
        </c:manualLayout>
      </c:layout>
      <c:overlay val="1"/>
    </c:title>
    <c:autoTitleDeleted val="0"/>
    <c:plotArea>
      <c:layout>
        <c:manualLayout>
          <c:layoutTarget val="inner"/>
          <c:xMode val="edge"/>
          <c:yMode val="edge"/>
          <c:x val="0.14120386692956913"/>
          <c:y val="0.25771145559775388"/>
          <c:w val="0.72968664986528431"/>
          <c:h val="0.54706430591575994"/>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'Z-Table'!$C$95:$C$175</c:f>
              <c:numCache>
                <c:formatCode>General</c:formatCode>
                <c:ptCount val="81"/>
                <c:pt idx="0">
                  <c:v>0</c:v>
                </c:pt>
                <c:pt idx="1">
                  <c:v>2.4500000000000001E-2</c:v>
                </c:pt>
                <c:pt idx="2">
                  <c:v>4.9000000000000002E-2</c:v>
                </c:pt>
                <c:pt idx="3">
                  <c:v>7.350000000000001E-2</c:v>
                </c:pt>
                <c:pt idx="4">
                  <c:v>9.8000000000000004E-2</c:v>
                </c:pt>
                <c:pt idx="5">
                  <c:v>0.1225</c:v>
                </c:pt>
                <c:pt idx="6">
                  <c:v>0.14699999999999999</c:v>
                </c:pt>
                <c:pt idx="7">
                  <c:v>0.17149999999999999</c:v>
                </c:pt>
                <c:pt idx="8">
                  <c:v>0.19599999999999998</c:v>
                </c:pt>
                <c:pt idx="9">
                  <c:v>0.22049999999999997</c:v>
                </c:pt>
                <c:pt idx="10">
                  <c:v>0.24499999999999997</c:v>
                </c:pt>
                <c:pt idx="11">
                  <c:v>0.26949999999999996</c:v>
                </c:pt>
                <c:pt idx="12">
                  <c:v>0.29399999999999998</c:v>
                </c:pt>
                <c:pt idx="13">
                  <c:v>0.31850000000000001</c:v>
                </c:pt>
                <c:pt idx="14">
                  <c:v>0.34300000000000003</c:v>
                </c:pt>
                <c:pt idx="15">
                  <c:v>0.36750000000000005</c:v>
                </c:pt>
                <c:pt idx="16">
                  <c:v>0.39200000000000007</c:v>
                </c:pt>
                <c:pt idx="17">
                  <c:v>0.41650000000000009</c:v>
                </c:pt>
                <c:pt idx="18">
                  <c:v>0.44100000000000011</c:v>
                </c:pt>
                <c:pt idx="19">
                  <c:v>0.46550000000000014</c:v>
                </c:pt>
                <c:pt idx="20">
                  <c:v>0.49000000000000016</c:v>
                </c:pt>
                <c:pt idx="21">
                  <c:v>0.51450000000000018</c:v>
                </c:pt>
                <c:pt idx="22">
                  <c:v>0.53900000000000015</c:v>
                </c:pt>
                <c:pt idx="23">
                  <c:v>0.56350000000000011</c:v>
                </c:pt>
                <c:pt idx="24">
                  <c:v>0.58800000000000008</c:v>
                </c:pt>
                <c:pt idx="25">
                  <c:v>0.61250000000000004</c:v>
                </c:pt>
                <c:pt idx="26">
                  <c:v>0.63700000000000001</c:v>
                </c:pt>
                <c:pt idx="27">
                  <c:v>0.66149999999999998</c:v>
                </c:pt>
                <c:pt idx="28">
                  <c:v>0.68599999999999994</c:v>
                </c:pt>
                <c:pt idx="29">
                  <c:v>0.71049999999999991</c:v>
                </c:pt>
                <c:pt idx="30">
                  <c:v>0.73499999999999988</c:v>
                </c:pt>
                <c:pt idx="31">
                  <c:v>0.75949999999999984</c:v>
                </c:pt>
                <c:pt idx="32">
                  <c:v>0.78399999999999981</c:v>
                </c:pt>
                <c:pt idx="33">
                  <c:v>0.80849999999999977</c:v>
                </c:pt>
                <c:pt idx="34">
                  <c:v>0.83299999999999974</c:v>
                </c:pt>
                <c:pt idx="35">
                  <c:v>0.85749999999999971</c:v>
                </c:pt>
                <c:pt idx="36">
                  <c:v>0.88199999999999967</c:v>
                </c:pt>
                <c:pt idx="37">
                  <c:v>0.90649999999999964</c:v>
                </c:pt>
                <c:pt idx="38">
                  <c:v>0.93099999999999961</c:v>
                </c:pt>
                <c:pt idx="39">
                  <c:v>0.95549999999999957</c:v>
                </c:pt>
                <c:pt idx="40">
                  <c:v>0.97999999999999954</c:v>
                </c:pt>
                <c:pt idx="41">
                  <c:v>1.0044999999999995</c:v>
                </c:pt>
                <c:pt idx="42">
                  <c:v>1.0289999999999995</c:v>
                </c:pt>
                <c:pt idx="43">
                  <c:v>1.0534999999999994</c:v>
                </c:pt>
                <c:pt idx="44">
                  <c:v>1.0779999999999994</c:v>
                </c:pt>
                <c:pt idx="45">
                  <c:v>1.1024999999999994</c:v>
                </c:pt>
                <c:pt idx="46">
                  <c:v>1.1269999999999993</c:v>
                </c:pt>
                <c:pt idx="47">
                  <c:v>1.1514999999999993</c:v>
                </c:pt>
                <c:pt idx="48">
                  <c:v>1.1759999999999993</c:v>
                </c:pt>
                <c:pt idx="49">
                  <c:v>1.2004999999999992</c:v>
                </c:pt>
                <c:pt idx="50">
                  <c:v>1.2249999999999992</c:v>
                </c:pt>
                <c:pt idx="51">
                  <c:v>1.2494999999999992</c:v>
                </c:pt>
                <c:pt idx="52">
                  <c:v>1.2739999999999991</c:v>
                </c:pt>
                <c:pt idx="53">
                  <c:v>1.2984999999999991</c:v>
                </c:pt>
                <c:pt idx="54">
                  <c:v>1.3229999999999991</c:v>
                </c:pt>
                <c:pt idx="55">
                  <c:v>1.347499999999999</c:v>
                </c:pt>
                <c:pt idx="56">
                  <c:v>1.371999999999999</c:v>
                </c:pt>
                <c:pt idx="57">
                  <c:v>1.396499999999999</c:v>
                </c:pt>
                <c:pt idx="58">
                  <c:v>1.4209999999999989</c:v>
                </c:pt>
                <c:pt idx="59">
                  <c:v>1.4454999999999989</c:v>
                </c:pt>
                <c:pt idx="60">
                  <c:v>1.4699999999999989</c:v>
                </c:pt>
                <c:pt idx="61">
                  <c:v>1.4944999999999988</c:v>
                </c:pt>
                <c:pt idx="62">
                  <c:v>1.5189999999999988</c:v>
                </c:pt>
                <c:pt idx="63">
                  <c:v>1.5434999999999988</c:v>
                </c:pt>
                <c:pt idx="64">
                  <c:v>1.5679999999999987</c:v>
                </c:pt>
                <c:pt idx="65">
                  <c:v>1.5924999999999987</c:v>
                </c:pt>
                <c:pt idx="66">
                  <c:v>1.6169999999999987</c:v>
                </c:pt>
                <c:pt idx="67">
                  <c:v>1.6414999999999986</c:v>
                </c:pt>
                <c:pt idx="68">
                  <c:v>1.6659999999999986</c:v>
                </c:pt>
                <c:pt idx="69">
                  <c:v>1.6904999999999986</c:v>
                </c:pt>
                <c:pt idx="70">
                  <c:v>1.7149999999999985</c:v>
                </c:pt>
                <c:pt idx="71">
                  <c:v>1.7394999999999985</c:v>
                </c:pt>
                <c:pt idx="72">
                  <c:v>1.7639999999999985</c:v>
                </c:pt>
                <c:pt idx="73">
                  <c:v>1.7884999999999984</c:v>
                </c:pt>
                <c:pt idx="74">
                  <c:v>1.8129999999999984</c:v>
                </c:pt>
                <c:pt idx="75">
                  <c:v>1.8374999999999984</c:v>
                </c:pt>
                <c:pt idx="76">
                  <c:v>1.8619999999999983</c:v>
                </c:pt>
                <c:pt idx="77">
                  <c:v>1.8864999999999983</c:v>
                </c:pt>
                <c:pt idx="78">
                  <c:v>1.9109999999999983</c:v>
                </c:pt>
                <c:pt idx="79">
                  <c:v>1.9354999999999982</c:v>
                </c:pt>
                <c:pt idx="80">
                  <c:v>1.96</c:v>
                </c:pt>
              </c:numCache>
            </c:numRef>
          </c:xVal>
          <c:yVal>
            <c:numRef>
              <c:f>'Z-Table'!$D$95:$D$175</c:f>
              <c:numCache>
                <c:formatCode>General</c:formatCode>
                <c:ptCount val="81"/>
                <c:pt idx="0">
                  <c:v>0.3989422804014327</c:v>
                </c:pt>
                <c:pt idx="1">
                  <c:v>0.39882256581509595</c:v>
                </c:pt>
                <c:pt idx="2">
                  <c:v>0.39846363755666336</c:v>
                </c:pt>
                <c:pt idx="3">
                  <c:v>0.39786614148145272</c:v>
                </c:pt>
                <c:pt idx="4">
                  <c:v>0.39703115186298965</c:v>
                </c:pt>
                <c:pt idx="5">
                  <c:v>0.39596016817448632</c:v>
                </c:pt>
                <c:pt idx="6">
                  <c:v>0.39465511060182795</c:v>
                </c:pt>
                <c:pt idx="7">
                  <c:v>0.39311831430686062</c:v>
                </c:pt>
                <c:pt idx="8">
                  <c:v>0.39135252246497099</c:v>
                </c:pt>
                <c:pt idx="9">
                  <c:v>0.38936087810601228</c:v>
                </c:pt>
                <c:pt idx="10">
                  <c:v>0.38714691479254604</c:v>
                </c:pt>
                <c:pt idx="11">
                  <c:v>0.38471454617409306</c:v>
                </c:pt>
                <c:pt idx="12">
                  <c:v>0.38206805446061426</c:v>
                </c:pt>
                <c:pt idx="13">
                  <c:v>0.3792120778627312</c:v>
                </c:pt>
                <c:pt idx="14">
                  <c:v>0.37615159705023993</c:v>
                </c:pt>
                <c:pt idx="15">
                  <c:v>0.37289192068423899</c:v>
                </c:pt>
                <c:pt idx="16">
                  <c:v>0.36943867008167108</c:v>
                </c:pt>
                <c:pt idx="17">
                  <c:v>0.36579776307425133</c:v>
                </c:pt>
                <c:pt idx="18">
                  <c:v>0.36197539712660248</c:v>
                </c:pt>
                <c:pt idx="19">
                  <c:v>0.35797803178093512</c:v>
                </c:pt>
                <c:pt idx="20">
                  <c:v>0.35381237049777964</c:v>
                </c:pt>
                <c:pt idx="21">
                  <c:v>0.3494853419640957</c:v>
                </c:pt>
                <c:pt idx="22">
                  <c:v>0.34500408094154222</c:v>
                </c:pt>
                <c:pt idx="23">
                  <c:v>0.3403759087287857</c:v>
                </c:pt>
                <c:pt idx="24">
                  <c:v>0.33560831331245394</c:v>
                </c:pt>
                <c:pt idx="25">
                  <c:v>0.33070892928170775</c:v>
                </c:pt>
                <c:pt idx="26">
                  <c:v>0.32568551758140524</c:v>
                </c:pt>
                <c:pt idx="27">
                  <c:v>0.32054594517847879</c:v>
                </c:pt>
                <c:pt idx="28">
                  <c:v>0.31529816471544081</c:v>
                </c:pt>
                <c:pt idx="29">
                  <c:v>0.30995019422388553</c:v>
                </c:pt>
                <c:pt idx="30">
                  <c:v>0.30451009696947751</c:v>
                </c:pt>
                <c:pt idx="31">
                  <c:v>0.29898596149822143</c:v>
                </c:pt>
                <c:pt idx="32">
                  <c:v>0.29338588195180482</c:v>
                </c:pt>
                <c:pt idx="33">
                  <c:v>0.28771793871751883</c:v>
                </c:pt>
                <c:pt idx="34">
                  <c:v>0.28199017947569865</c:v>
                </c:pt>
                <c:pt idx="35">
                  <c:v>0.27621060070481296</c:v>
                </c:pt>
                <c:pt idx="36">
                  <c:v>0.2703871297012857</c:v>
                </c:pt>
                <c:pt idx="37">
                  <c:v>0.26452760716787255</c:v>
                </c:pt>
                <c:pt idx="38">
                  <c:v>0.25863977042096653</c:v>
                </c:pt>
                <c:pt idx="39">
                  <c:v>0.25273123726358682</c:v>
                </c:pt>
                <c:pt idx="40">
                  <c:v>0.24680949056704282</c:v>
                </c:pt>
                <c:pt idx="41">
                  <c:v>0.24088186360037722</c:v>
                </c:pt>
                <c:pt idx="42">
                  <c:v>0.23495552614270682</c:v>
                </c:pt>
                <c:pt idx="43">
                  <c:v>0.22903747140951899</c:v>
                </c:pt>
                <c:pt idx="44">
                  <c:v>0.22313450381986746</c:v>
                </c:pt>
                <c:pt idx="45">
                  <c:v>0.21725322762726987</c:v>
                </c:pt>
                <c:pt idx="46">
                  <c:v>0.21140003643295988</c:v>
                </c:pt>
                <c:pt idx="47">
                  <c:v>0.20558110359601522</c:v>
                </c:pt>
                <c:pt idx="48">
                  <c:v>0.19980237355078817</c:v>
                </c:pt>
                <c:pt idx="49">
                  <c:v>0.1940695540380277</c:v>
                </c:pt>
                <c:pt idx="50">
                  <c:v>0.18838810925212651</c:v>
                </c:pt>
                <c:pt idx="51">
                  <c:v>0.18276325390306475</c:v>
                </c:pt>
                <c:pt idx="52">
                  <c:v>0.17719994818787671</c:v>
                </c:pt>
                <c:pt idx="53">
                  <c:v>0.17170289366285513</c:v>
                </c:pt>
                <c:pt idx="54">
                  <c:v>0.16627653000423995</c:v>
                </c:pt>
                <c:pt idx="55">
                  <c:v>0.16092503264183497</c:v>
                </c:pt>
                <c:pt idx="56">
                  <c:v>0.15565231124686463</c:v>
                </c:pt>
                <c:pt idx="57">
                  <c:v>0.15046200905243848</c:v>
                </c:pt>
                <c:pt idx="58">
                  <c:v>0.14535750298224034</c:v>
                </c:pt>
                <c:pt idx="59">
                  <c:v>0.14034190456051274</c:v>
                </c:pt>
                <c:pt idx="60">
                  <c:v>0.13541806157407149</c:v>
                </c:pt>
                <c:pt idx="61">
                  <c:v>0.13058856045496556</c:v>
                </c:pt>
                <c:pt idx="62">
                  <c:v>0.12585572935049544</c:v>
                </c:pt>
                <c:pt idx="63">
                  <c:v>0.12122164184562832</c:v>
                </c:pt>
                <c:pt idx="64">
                  <c:v>0.11668812130139188</c:v>
                </c:pt>
                <c:pt idx="65">
                  <c:v>0.112256745771599</c:v>
                </c:pt>
                <c:pt idx="66">
                  <c:v>0.10792885345924691</c:v>
                </c:pt>
                <c:pt idx="67">
                  <c:v>0.10370554867314491</c:v>
                </c:pt>
                <c:pt idx="68">
                  <c:v>9.9587708244749176E-2</c:v>
                </c:pt>
                <c:pt idx="69">
                  <c:v>9.5575988364821632E-2</c:v>
                </c:pt>
                <c:pt idx="70">
                  <c:v>9.1670831799366539E-2</c:v>
                </c:pt>
                <c:pt idx="71">
                  <c:v>8.7872475444337919E-2</c:v>
                </c:pt>
                <c:pt idx="72">
                  <c:v>8.4180958178835086E-2</c:v>
                </c:pt>
                <c:pt idx="73">
                  <c:v>8.0596128976910625E-2</c:v>
                </c:pt>
                <c:pt idx="74">
                  <c:v>7.7117655238691518E-2</c:v>
                </c:pt>
                <c:pt idx="75">
                  <c:v>7.3745031302251948E-2</c:v>
                </c:pt>
                <c:pt idx="76">
                  <c:v>7.0477587098563915E-2</c:v>
                </c:pt>
                <c:pt idx="77">
                  <c:v>6.7314496912879079E-2</c:v>
                </c:pt>
                <c:pt idx="78">
                  <c:v>6.4254788217048942E-2</c:v>
                </c:pt>
                <c:pt idx="79">
                  <c:v>6.1297350538562161E-2</c:v>
                </c:pt>
                <c:pt idx="80">
                  <c:v>5.8440944333451469E-2</c:v>
                </c:pt>
              </c:numCache>
            </c:numRef>
          </c:yVal>
          <c:smooth val="1"/>
        </c:ser>
        <c:ser>
          <c:idx val="0"/>
          <c:order val="1"/>
          <c:tx>
            <c:v>Density</c:v>
          </c:tx>
          <c:spPr>
            <a:ln w="38100">
              <a:solidFill>
                <a:srgbClr val="0000FF"/>
              </a:solidFill>
              <a:prstDash val="solid"/>
            </a:ln>
          </c:spPr>
          <c:marker>
            <c:symbol val="none"/>
          </c:marker>
          <c:xVal>
            <c:numRef>
              <c:f>'Z-Table'!$C$50:$C$90</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'Z-Table'!$D$50:$D$90</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chemeClr val="tx1">
                    <a:lumMod val="50000"/>
                    <a:lumOff val="50000"/>
                  </a:schemeClr>
                </a:solidFill>
              </a:ln>
            </c:spPr>
          </c:errBars>
          <c:xVal>
            <c:numRef>
              <c:f>'Z-Table'!$C$32</c:f>
              <c:numCache>
                <c:formatCode>General</c:formatCode>
                <c:ptCount val="1"/>
                <c:pt idx="0">
                  <c:v>0</c:v>
                </c:pt>
              </c:numCache>
            </c:numRef>
          </c:xVal>
          <c:yVal>
            <c:numRef>
              <c:f>'Z-Table'!$D$32</c:f>
              <c:numCache>
                <c:formatCode>General</c:formatCode>
                <c:ptCount val="1"/>
                <c:pt idx="0">
                  <c:v>0.3989422804014327</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'Z-Table'!$C$33</c:f>
              <c:numCache>
                <c:formatCode>General</c:formatCode>
                <c:ptCount val="1"/>
                <c:pt idx="0">
                  <c:v>1.96</c:v>
                </c:pt>
              </c:numCache>
            </c:numRef>
          </c:xVal>
          <c:yVal>
            <c:numRef>
              <c:f>'Z-Table'!$D$33</c:f>
              <c:numCache>
                <c:formatCode>General</c:formatCode>
                <c:ptCount val="1"/>
                <c:pt idx="0">
                  <c:v>5.8440944333451469E-2</c:v>
                </c:pt>
              </c:numCache>
            </c:numRef>
          </c:yVal>
          <c:smooth val="1"/>
        </c:ser>
        <c:ser>
          <c:idx val="4"/>
          <c:order val="4"/>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'Z-Table'!$E$34</c:f>
              <c:numCache>
                <c:formatCode>General</c:formatCode>
                <c:ptCount val="1"/>
                <c:pt idx="0">
                  <c:v>1.96</c:v>
                </c:pt>
              </c:numCache>
            </c:numRef>
          </c:xVal>
          <c:yVal>
            <c:numLit>
              <c:formatCode>General</c:formatCode>
              <c:ptCount val="1"/>
              <c:pt idx="0">
                <c:v>0.02</c:v>
              </c:pt>
            </c:numLit>
          </c:yVal>
          <c:smooth val="1"/>
        </c:ser>
        <c:dLbls>
          <c:showLegendKey val="0"/>
          <c:showVal val="0"/>
          <c:showCatName val="0"/>
          <c:showSerName val="0"/>
          <c:showPercent val="0"/>
          <c:showBubbleSize val="0"/>
        </c:dLbls>
        <c:axId val="53136384"/>
        <c:axId val="53142656"/>
      </c:scatterChart>
      <c:valAx>
        <c:axId val="53136384"/>
        <c:scaling>
          <c:orientation val="minMax"/>
        </c:scaling>
        <c:delete val="0"/>
        <c:axPos val="b"/>
        <c:title>
          <c:tx>
            <c:rich>
              <a:bodyPr/>
              <a:lstStyle/>
              <a:p>
                <a:pPr>
                  <a:defRPr/>
                </a:pPr>
                <a:r>
                  <a:rPr lang="en-US"/>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53142656"/>
        <c:crosses val="autoZero"/>
        <c:crossBetween val="midCat"/>
      </c:valAx>
      <c:valAx>
        <c:axId val="53142656"/>
        <c:scaling>
          <c:orientation val="minMax"/>
        </c:scaling>
        <c:delete val="1"/>
        <c:axPos val="l"/>
        <c:numFmt formatCode="General" sourceLinked="1"/>
        <c:majorTickMark val="none"/>
        <c:minorTickMark val="none"/>
        <c:tickLblPos val="none"/>
        <c:crossAx val="53136384"/>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Standard Normal Probability Distribution</a:t>
            </a:r>
          </a:p>
        </c:rich>
      </c:tx>
      <c:layout>
        <c:manualLayout>
          <c:xMode val="edge"/>
          <c:yMode val="edge"/>
          <c:x val="0.1442776834500247"/>
          <c:y val="5.1103475701900901E-2"/>
        </c:manualLayout>
      </c:layout>
      <c:overlay val="1"/>
    </c:title>
    <c:autoTitleDeleted val="0"/>
    <c:plotArea>
      <c:layout>
        <c:manualLayout>
          <c:layoutTarget val="inner"/>
          <c:xMode val="edge"/>
          <c:yMode val="edge"/>
          <c:x val="0.14267080674312971"/>
          <c:y val="0.2985157082637398"/>
          <c:w val="0.72084198430420088"/>
          <c:h val="0.47713863039847298"/>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'Z-Table'!$C$95:$C$175</c:f>
              <c:numCache>
                <c:formatCode>General</c:formatCode>
                <c:ptCount val="81"/>
                <c:pt idx="0">
                  <c:v>0</c:v>
                </c:pt>
                <c:pt idx="1">
                  <c:v>2.4500000000000001E-2</c:v>
                </c:pt>
                <c:pt idx="2">
                  <c:v>4.9000000000000002E-2</c:v>
                </c:pt>
                <c:pt idx="3">
                  <c:v>7.350000000000001E-2</c:v>
                </c:pt>
                <c:pt idx="4">
                  <c:v>9.8000000000000004E-2</c:v>
                </c:pt>
                <c:pt idx="5">
                  <c:v>0.1225</c:v>
                </c:pt>
                <c:pt idx="6">
                  <c:v>0.14699999999999999</c:v>
                </c:pt>
                <c:pt idx="7">
                  <c:v>0.17149999999999999</c:v>
                </c:pt>
                <c:pt idx="8">
                  <c:v>0.19599999999999998</c:v>
                </c:pt>
                <c:pt idx="9">
                  <c:v>0.22049999999999997</c:v>
                </c:pt>
                <c:pt idx="10">
                  <c:v>0.24499999999999997</c:v>
                </c:pt>
                <c:pt idx="11">
                  <c:v>0.26949999999999996</c:v>
                </c:pt>
                <c:pt idx="12">
                  <c:v>0.29399999999999998</c:v>
                </c:pt>
                <c:pt idx="13">
                  <c:v>0.31850000000000001</c:v>
                </c:pt>
                <c:pt idx="14">
                  <c:v>0.34300000000000003</c:v>
                </c:pt>
                <c:pt idx="15">
                  <c:v>0.36750000000000005</c:v>
                </c:pt>
                <c:pt idx="16">
                  <c:v>0.39200000000000007</c:v>
                </c:pt>
                <c:pt idx="17">
                  <c:v>0.41650000000000009</c:v>
                </c:pt>
                <c:pt idx="18">
                  <c:v>0.44100000000000011</c:v>
                </c:pt>
                <c:pt idx="19">
                  <c:v>0.46550000000000014</c:v>
                </c:pt>
                <c:pt idx="20">
                  <c:v>0.49000000000000016</c:v>
                </c:pt>
                <c:pt idx="21">
                  <c:v>0.51450000000000018</c:v>
                </c:pt>
                <c:pt idx="22">
                  <c:v>0.53900000000000015</c:v>
                </c:pt>
                <c:pt idx="23">
                  <c:v>0.56350000000000011</c:v>
                </c:pt>
                <c:pt idx="24">
                  <c:v>0.58800000000000008</c:v>
                </c:pt>
                <c:pt idx="25">
                  <c:v>0.61250000000000004</c:v>
                </c:pt>
                <c:pt idx="26">
                  <c:v>0.63700000000000001</c:v>
                </c:pt>
                <c:pt idx="27">
                  <c:v>0.66149999999999998</c:v>
                </c:pt>
                <c:pt idx="28">
                  <c:v>0.68599999999999994</c:v>
                </c:pt>
                <c:pt idx="29">
                  <c:v>0.71049999999999991</c:v>
                </c:pt>
                <c:pt idx="30">
                  <c:v>0.73499999999999988</c:v>
                </c:pt>
                <c:pt idx="31">
                  <c:v>0.75949999999999984</c:v>
                </c:pt>
                <c:pt idx="32">
                  <c:v>0.78399999999999981</c:v>
                </c:pt>
                <c:pt idx="33">
                  <c:v>0.80849999999999977</c:v>
                </c:pt>
                <c:pt idx="34">
                  <c:v>0.83299999999999974</c:v>
                </c:pt>
                <c:pt idx="35">
                  <c:v>0.85749999999999971</c:v>
                </c:pt>
                <c:pt idx="36">
                  <c:v>0.88199999999999967</c:v>
                </c:pt>
                <c:pt idx="37">
                  <c:v>0.90649999999999964</c:v>
                </c:pt>
                <c:pt idx="38">
                  <c:v>0.93099999999999961</c:v>
                </c:pt>
                <c:pt idx="39">
                  <c:v>0.95549999999999957</c:v>
                </c:pt>
                <c:pt idx="40">
                  <c:v>0.97999999999999954</c:v>
                </c:pt>
                <c:pt idx="41">
                  <c:v>1.0044999999999995</c:v>
                </c:pt>
                <c:pt idx="42">
                  <c:v>1.0289999999999995</c:v>
                </c:pt>
                <c:pt idx="43">
                  <c:v>1.0534999999999994</c:v>
                </c:pt>
                <c:pt idx="44">
                  <c:v>1.0779999999999994</c:v>
                </c:pt>
                <c:pt idx="45">
                  <c:v>1.1024999999999994</c:v>
                </c:pt>
                <c:pt idx="46">
                  <c:v>1.1269999999999993</c:v>
                </c:pt>
                <c:pt idx="47">
                  <c:v>1.1514999999999993</c:v>
                </c:pt>
                <c:pt idx="48">
                  <c:v>1.1759999999999993</c:v>
                </c:pt>
                <c:pt idx="49">
                  <c:v>1.2004999999999992</c:v>
                </c:pt>
                <c:pt idx="50">
                  <c:v>1.2249999999999992</c:v>
                </c:pt>
                <c:pt idx="51">
                  <c:v>1.2494999999999992</c:v>
                </c:pt>
                <c:pt idx="52">
                  <c:v>1.2739999999999991</c:v>
                </c:pt>
                <c:pt idx="53">
                  <c:v>1.2984999999999991</c:v>
                </c:pt>
                <c:pt idx="54">
                  <c:v>1.3229999999999991</c:v>
                </c:pt>
                <c:pt idx="55">
                  <c:v>1.347499999999999</c:v>
                </c:pt>
                <c:pt idx="56">
                  <c:v>1.371999999999999</c:v>
                </c:pt>
                <c:pt idx="57">
                  <c:v>1.396499999999999</c:v>
                </c:pt>
                <c:pt idx="58">
                  <c:v>1.4209999999999989</c:v>
                </c:pt>
                <c:pt idx="59">
                  <c:v>1.4454999999999989</c:v>
                </c:pt>
                <c:pt idx="60">
                  <c:v>1.4699999999999989</c:v>
                </c:pt>
                <c:pt idx="61">
                  <c:v>1.4944999999999988</c:v>
                </c:pt>
                <c:pt idx="62">
                  <c:v>1.5189999999999988</c:v>
                </c:pt>
                <c:pt idx="63">
                  <c:v>1.5434999999999988</c:v>
                </c:pt>
                <c:pt idx="64">
                  <c:v>1.5679999999999987</c:v>
                </c:pt>
                <c:pt idx="65">
                  <c:v>1.5924999999999987</c:v>
                </c:pt>
                <c:pt idx="66">
                  <c:v>1.6169999999999987</c:v>
                </c:pt>
                <c:pt idx="67">
                  <c:v>1.6414999999999986</c:v>
                </c:pt>
                <c:pt idx="68">
                  <c:v>1.6659999999999986</c:v>
                </c:pt>
                <c:pt idx="69">
                  <c:v>1.6904999999999986</c:v>
                </c:pt>
                <c:pt idx="70">
                  <c:v>1.7149999999999985</c:v>
                </c:pt>
                <c:pt idx="71">
                  <c:v>1.7394999999999985</c:v>
                </c:pt>
                <c:pt idx="72">
                  <c:v>1.7639999999999985</c:v>
                </c:pt>
                <c:pt idx="73">
                  <c:v>1.7884999999999984</c:v>
                </c:pt>
                <c:pt idx="74">
                  <c:v>1.8129999999999984</c:v>
                </c:pt>
                <c:pt idx="75">
                  <c:v>1.8374999999999984</c:v>
                </c:pt>
                <c:pt idx="76">
                  <c:v>1.8619999999999983</c:v>
                </c:pt>
                <c:pt idx="77">
                  <c:v>1.8864999999999983</c:v>
                </c:pt>
                <c:pt idx="78">
                  <c:v>1.9109999999999983</c:v>
                </c:pt>
                <c:pt idx="79">
                  <c:v>1.9354999999999982</c:v>
                </c:pt>
                <c:pt idx="80">
                  <c:v>1.96</c:v>
                </c:pt>
              </c:numCache>
            </c:numRef>
          </c:xVal>
          <c:yVal>
            <c:numRef>
              <c:f>'Z-Table'!$D$95:$D$175</c:f>
              <c:numCache>
                <c:formatCode>General</c:formatCode>
                <c:ptCount val="81"/>
                <c:pt idx="0">
                  <c:v>0.3989422804014327</c:v>
                </c:pt>
                <c:pt idx="1">
                  <c:v>0.39882256581509595</c:v>
                </c:pt>
                <c:pt idx="2">
                  <c:v>0.39846363755666336</c:v>
                </c:pt>
                <c:pt idx="3">
                  <c:v>0.39786614148145272</c:v>
                </c:pt>
                <c:pt idx="4">
                  <c:v>0.39703115186298965</c:v>
                </c:pt>
                <c:pt idx="5">
                  <c:v>0.39596016817448632</c:v>
                </c:pt>
                <c:pt idx="6">
                  <c:v>0.39465511060182795</c:v>
                </c:pt>
                <c:pt idx="7">
                  <c:v>0.39311831430686062</c:v>
                </c:pt>
                <c:pt idx="8">
                  <c:v>0.39135252246497099</c:v>
                </c:pt>
                <c:pt idx="9">
                  <c:v>0.38936087810601228</c:v>
                </c:pt>
                <c:pt idx="10">
                  <c:v>0.38714691479254604</c:v>
                </c:pt>
                <c:pt idx="11">
                  <c:v>0.38471454617409306</c:v>
                </c:pt>
                <c:pt idx="12">
                  <c:v>0.38206805446061426</c:v>
                </c:pt>
                <c:pt idx="13">
                  <c:v>0.3792120778627312</c:v>
                </c:pt>
                <c:pt idx="14">
                  <c:v>0.37615159705023993</c:v>
                </c:pt>
                <c:pt idx="15">
                  <c:v>0.37289192068423899</c:v>
                </c:pt>
                <c:pt idx="16">
                  <c:v>0.36943867008167108</c:v>
                </c:pt>
                <c:pt idx="17">
                  <c:v>0.36579776307425133</c:v>
                </c:pt>
                <c:pt idx="18">
                  <c:v>0.36197539712660248</c:v>
                </c:pt>
                <c:pt idx="19">
                  <c:v>0.35797803178093512</c:v>
                </c:pt>
                <c:pt idx="20">
                  <c:v>0.35381237049777964</c:v>
                </c:pt>
                <c:pt idx="21">
                  <c:v>0.3494853419640957</c:v>
                </c:pt>
                <c:pt idx="22">
                  <c:v>0.34500408094154222</c:v>
                </c:pt>
                <c:pt idx="23">
                  <c:v>0.3403759087287857</c:v>
                </c:pt>
                <c:pt idx="24">
                  <c:v>0.33560831331245394</c:v>
                </c:pt>
                <c:pt idx="25">
                  <c:v>0.33070892928170775</c:v>
                </c:pt>
                <c:pt idx="26">
                  <c:v>0.32568551758140524</c:v>
                </c:pt>
                <c:pt idx="27">
                  <c:v>0.32054594517847879</c:v>
                </c:pt>
                <c:pt idx="28">
                  <c:v>0.31529816471544081</c:v>
                </c:pt>
                <c:pt idx="29">
                  <c:v>0.30995019422388553</c:v>
                </c:pt>
                <c:pt idx="30">
                  <c:v>0.30451009696947751</c:v>
                </c:pt>
                <c:pt idx="31">
                  <c:v>0.29898596149822143</c:v>
                </c:pt>
                <c:pt idx="32">
                  <c:v>0.29338588195180482</c:v>
                </c:pt>
                <c:pt idx="33">
                  <c:v>0.28771793871751883</c:v>
                </c:pt>
                <c:pt idx="34">
                  <c:v>0.28199017947569865</c:v>
                </c:pt>
                <c:pt idx="35">
                  <c:v>0.27621060070481296</c:v>
                </c:pt>
                <c:pt idx="36">
                  <c:v>0.2703871297012857</c:v>
                </c:pt>
                <c:pt idx="37">
                  <c:v>0.26452760716787255</c:v>
                </c:pt>
                <c:pt idx="38">
                  <c:v>0.25863977042096653</c:v>
                </c:pt>
                <c:pt idx="39">
                  <c:v>0.25273123726358682</c:v>
                </c:pt>
                <c:pt idx="40">
                  <c:v>0.24680949056704282</c:v>
                </c:pt>
                <c:pt idx="41">
                  <c:v>0.24088186360037722</c:v>
                </c:pt>
                <c:pt idx="42">
                  <c:v>0.23495552614270682</c:v>
                </c:pt>
                <c:pt idx="43">
                  <c:v>0.22903747140951899</c:v>
                </c:pt>
                <c:pt idx="44">
                  <c:v>0.22313450381986746</c:v>
                </c:pt>
                <c:pt idx="45">
                  <c:v>0.21725322762726987</c:v>
                </c:pt>
                <c:pt idx="46">
                  <c:v>0.21140003643295988</c:v>
                </c:pt>
                <c:pt idx="47">
                  <c:v>0.20558110359601522</c:v>
                </c:pt>
                <c:pt idx="48">
                  <c:v>0.19980237355078817</c:v>
                </c:pt>
                <c:pt idx="49">
                  <c:v>0.1940695540380277</c:v>
                </c:pt>
                <c:pt idx="50">
                  <c:v>0.18838810925212651</c:v>
                </c:pt>
                <c:pt idx="51">
                  <c:v>0.18276325390306475</c:v>
                </c:pt>
                <c:pt idx="52">
                  <c:v>0.17719994818787671</c:v>
                </c:pt>
                <c:pt idx="53">
                  <c:v>0.17170289366285513</c:v>
                </c:pt>
                <c:pt idx="54">
                  <c:v>0.16627653000423995</c:v>
                </c:pt>
                <c:pt idx="55">
                  <c:v>0.16092503264183497</c:v>
                </c:pt>
                <c:pt idx="56">
                  <c:v>0.15565231124686463</c:v>
                </c:pt>
                <c:pt idx="57">
                  <c:v>0.15046200905243848</c:v>
                </c:pt>
                <c:pt idx="58">
                  <c:v>0.14535750298224034</c:v>
                </c:pt>
                <c:pt idx="59">
                  <c:v>0.14034190456051274</c:v>
                </c:pt>
                <c:pt idx="60">
                  <c:v>0.13541806157407149</c:v>
                </c:pt>
                <c:pt idx="61">
                  <c:v>0.13058856045496556</c:v>
                </c:pt>
                <c:pt idx="62">
                  <c:v>0.12585572935049544</c:v>
                </c:pt>
                <c:pt idx="63">
                  <c:v>0.12122164184562832</c:v>
                </c:pt>
                <c:pt idx="64">
                  <c:v>0.11668812130139188</c:v>
                </c:pt>
                <c:pt idx="65">
                  <c:v>0.112256745771599</c:v>
                </c:pt>
                <c:pt idx="66">
                  <c:v>0.10792885345924691</c:v>
                </c:pt>
                <c:pt idx="67">
                  <c:v>0.10370554867314491</c:v>
                </c:pt>
                <c:pt idx="68">
                  <c:v>9.9587708244749176E-2</c:v>
                </c:pt>
                <c:pt idx="69">
                  <c:v>9.5575988364821632E-2</c:v>
                </c:pt>
                <c:pt idx="70">
                  <c:v>9.1670831799366539E-2</c:v>
                </c:pt>
                <c:pt idx="71">
                  <c:v>8.7872475444337919E-2</c:v>
                </c:pt>
                <c:pt idx="72">
                  <c:v>8.4180958178835086E-2</c:v>
                </c:pt>
                <c:pt idx="73">
                  <c:v>8.0596128976910625E-2</c:v>
                </c:pt>
                <c:pt idx="74">
                  <c:v>7.7117655238691518E-2</c:v>
                </c:pt>
                <c:pt idx="75">
                  <c:v>7.3745031302251948E-2</c:v>
                </c:pt>
                <c:pt idx="76">
                  <c:v>7.0477587098563915E-2</c:v>
                </c:pt>
                <c:pt idx="77">
                  <c:v>6.7314496912879079E-2</c:v>
                </c:pt>
                <c:pt idx="78">
                  <c:v>6.4254788217048942E-2</c:v>
                </c:pt>
                <c:pt idx="79">
                  <c:v>6.1297350538562161E-2</c:v>
                </c:pt>
                <c:pt idx="80">
                  <c:v>5.8440944333451469E-2</c:v>
                </c:pt>
              </c:numCache>
            </c:numRef>
          </c:yVal>
          <c:smooth val="1"/>
        </c:ser>
        <c:ser>
          <c:idx val="0"/>
          <c:order val="1"/>
          <c:tx>
            <c:v>Density</c:v>
          </c:tx>
          <c:spPr>
            <a:ln w="38100">
              <a:solidFill>
                <a:srgbClr val="0000FF"/>
              </a:solidFill>
              <a:prstDash val="solid"/>
            </a:ln>
          </c:spPr>
          <c:marker>
            <c:symbol val="none"/>
          </c:marker>
          <c:xVal>
            <c:numRef>
              <c:f>'Z-Table'!$C$50:$C$90</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'Z-Table'!$D$50:$D$90</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chemeClr val="tx1">
                    <a:lumMod val="50000"/>
                    <a:lumOff val="50000"/>
                  </a:schemeClr>
                </a:solidFill>
              </a:ln>
            </c:spPr>
          </c:errBars>
          <c:xVal>
            <c:numRef>
              <c:f>'Z-Table'!$C$32</c:f>
              <c:numCache>
                <c:formatCode>General</c:formatCode>
                <c:ptCount val="1"/>
                <c:pt idx="0">
                  <c:v>0</c:v>
                </c:pt>
              </c:numCache>
            </c:numRef>
          </c:xVal>
          <c:yVal>
            <c:numRef>
              <c:f>'Z-Table'!$D$32</c:f>
              <c:numCache>
                <c:formatCode>General</c:formatCode>
                <c:ptCount val="1"/>
                <c:pt idx="0">
                  <c:v>0.3989422804014327</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'Z-Table'!$C$33</c:f>
              <c:numCache>
                <c:formatCode>General</c:formatCode>
                <c:ptCount val="1"/>
                <c:pt idx="0">
                  <c:v>1.96</c:v>
                </c:pt>
              </c:numCache>
            </c:numRef>
          </c:xVal>
          <c:yVal>
            <c:numRef>
              <c:f>'Z-Table'!$D$33</c:f>
              <c:numCache>
                <c:formatCode>General</c:formatCode>
                <c:ptCount val="1"/>
                <c:pt idx="0">
                  <c:v>5.8440944333451469E-2</c:v>
                </c:pt>
              </c:numCache>
            </c:numRef>
          </c:yVal>
          <c:smooth val="1"/>
        </c:ser>
        <c:ser>
          <c:idx val="4"/>
          <c:order val="4"/>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'Z-Table'!$E$34</c:f>
              <c:numCache>
                <c:formatCode>General</c:formatCode>
                <c:ptCount val="1"/>
                <c:pt idx="0">
                  <c:v>1.96</c:v>
                </c:pt>
              </c:numCache>
            </c:numRef>
          </c:xVal>
          <c:yVal>
            <c:numLit>
              <c:formatCode>General</c:formatCode>
              <c:ptCount val="1"/>
              <c:pt idx="0">
                <c:v>0.02</c:v>
              </c:pt>
            </c:numLit>
          </c:yVal>
          <c:smooth val="1"/>
        </c:ser>
        <c:dLbls>
          <c:showLegendKey val="0"/>
          <c:showVal val="0"/>
          <c:showCatName val="0"/>
          <c:showSerName val="0"/>
          <c:showPercent val="0"/>
          <c:showBubbleSize val="0"/>
        </c:dLbls>
        <c:axId val="68916352"/>
        <c:axId val="68918272"/>
      </c:scatterChart>
      <c:valAx>
        <c:axId val="68916352"/>
        <c:scaling>
          <c:orientation val="minMax"/>
        </c:scaling>
        <c:delete val="0"/>
        <c:axPos val="b"/>
        <c:title>
          <c:tx>
            <c:rich>
              <a:bodyPr/>
              <a:lstStyle/>
              <a:p>
                <a:pPr algn="r">
                  <a:defRPr sz="1600"/>
                </a:pPr>
                <a:r>
                  <a:rPr lang="en-US" sz="160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68918272"/>
        <c:crosses val="autoZero"/>
        <c:crossBetween val="midCat"/>
      </c:valAx>
      <c:valAx>
        <c:axId val="68918272"/>
        <c:scaling>
          <c:orientation val="minMax"/>
        </c:scaling>
        <c:delete val="1"/>
        <c:axPos val="l"/>
        <c:numFmt formatCode="General" sourceLinked="1"/>
        <c:majorTickMark val="none"/>
        <c:minorTickMark val="none"/>
        <c:tickLblPos val="none"/>
        <c:crossAx val="68916352"/>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Standard Normal Probability Distribution</a:t>
            </a:r>
          </a:p>
        </c:rich>
      </c:tx>
      <c:layout>
        <c:manualLayout>
          <c:xMode val="edge"/>
          <c:yMode val="edge"/>
          <c:x val="0.22785008006074711"/>
          <c:y val="4.6450800792758047E-2"/>
        </c:manualLayout>
      </c:layout>
      <c:overlay val="1"/>
    </c:title>
    <c:autoTitleDeleted val="0"/>
    <c:plotArea>
      <c:layout>
        <c:manualLayout>
          <c:layoutTarget val="inner"/>
          <c:xMode val="edge"/>
          <c:yMode val="edge"/>
          <c:x val="0.13344971029564701"/>
          <c:y val="0.22003990572606999"/>
          <c:w val="0.73026015615972528"/>
          <c:h val="0.62260003213883974"/>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'Left-Tailed'!$C$92:$C$172</c:f>
              <c:numCache>
                <c:formatCode>General</c:formatCode>
                <c:ptCount val="81"/>
                <c:pt idx="0">
                  <c:v>-4</c:v>
                </c:pt>
                <c:pt idx="1">
                  <c:v>-3.9295</c:v>
                </c:pt>
                <c:pt idx="2">
                  <c:v>-3.859</c:v>
                </c:pt>
                <c:pt idx="3">
                  <c:v>-3.7885</c:v>
                </c:pt>
                <c:pt idx="4">
                  <c:v>-3.718</c:v>
                </c:pt>
                <c:pt idx="5">
                  <c:v>-3.6475</c:v>
                </c:pt>
                <c:pt idx="6">
                  <c:v>-3.577</c:v>
                </c:pt>
                <c:pt idx="7">
                  <c:v>-3.5065</c:v>
                </c:pt>
                <c:pt idx="8">
                  <c:v>-3.4359999999999999</c:v>
                </c:pt>
                <c:pt idx="9">
                  <c:v>-3.3654999999999999</c:v>
                </c:pt>
                <c:pt idx="10">
                  <c:v>-3.2949999999999999</c:v>
                </c:pt>
                <c:pt idx="11">
                  <c:v>-3.2244999999999999</c:v>
                </c:pt>
                <c:pt idx="12">
                  <c:v>-3.1539999999999999</c:v>
                </c:pt>
                <c:pt idx="13">
                  <c:v>-3.0834999999999999</c:v>
                </c:pt>
                <c:pt idx="14">
                  <c:v>-3.0129999999999999</c:v>
                </c:pt>
                <c:pt idx="15">
                  <c:v>-2.9424999999999999</c:v>
                </c:pt>
                <c:pt idx="16">
                  <c:v>-2.8719999999999999</c:v>
                </c:pt>
                <c:pt idx="17">
                  <c:v>-2.8014999999999999</c:v>
                </c:pt>
                <c:pt idx="18">
                  <c:v>-2.7309999999999999</c:v>
                </c:pt>
                <c:pt idx="19">
                  <c:v>-2.6604999999999999</c:v>
                </c:pt>
                <c:pt idx="20">
                  <c:v>-2.59</c:v>
                </c:pt>
                <c:pt idx="21">
                  <c:v>-2.5194999999999999</c:v>
                </c:pt>
                <c:pt idx="22">
                  <c:v>-2.4489999999999998</c:v>
                </c:pt>
                <c:pt idx="23">
                  <c:v>-2.3784999999999998</c:v>
                </c:pt>
                <c:pt idx="24">
                  <c:v>-2.3079999999999998</c:v>
                </c:pt>
                <c:pt idx="25">
                  <c:v>-2.2374999999999998</c:v>
                </c:pt>
                <c:pt idx="26">
                  <c:v>-2.1669999999999998</c:v>
                </c:pt>
                <c:pt idx="27">
                  <c:v>-2.0964999999999998</c:v>
                </c:pt>
                <c:pt idx="28">
                  <c:v>-2.0259999999999998</c:v>
                </c:pt>
                <c:pt idx="29">
                  <c:v>-1.9554999999999998</c:v>
                </c:pt>
                <c:pt idx="30">
                  <c:v>-1.8849999999999998</c:v>
                </c:pt>
                <c:pt idx="31">
                  <c:v>-1.8144999999999998</c:v>
                </c:pt>
                <c:pt idx="32">
                  <c:v>-1.7439999999999998</c:v>
                </c:pt>
                <c:pt idx="33">
                  <c:v>-1.6734999999999998</c:v>
                </c:pt>
                <c:pt idx="34">
                  <c:v>-1.6029999999999998</c:v>
                </c:pt>
                <c:pt idx="35">
                  <c:v>-1.5324999999999998</c:v>
                </c:pt>
                <c:pt idx="36">
                  <c:v>-1.4619999999999997</c:v>
                </c:pt>
                <c:pt idx="37">
                  <c:v>-1.3914999999999997</c:v>
                </c:pt>
                <c:pt idx="38">
                  <c:v>-1.3209999999999997</c:v>
                </c:pt>
                <c:pt idx="39">
                  <c:v>-1.2504999999999997</c:v>
                </c:pt>
                <c:pt idx="40">
                  <c:v>-1.1799999999999997</c:v>
                </c:pt>
                <c:pt idx="41">
                  <c:v>-1.1094999999999997</c:v>
                </c:pt>
                <c:pt idx="42">
                  <c:v>-1.0389999999999997</c:v>
                </c:pt>
                <c:pt idx="43">
                  <c:v>-0.96849999999999969</c:v>
                </c:pt>
                <c:pt idx="44">
                  <c:v>-0.89799999999999969</c:v>
                </c:pt>
                <c:pt idx="45">
                  <c:v>-0.82749999999999968</c:v>
                </c:pt>
                <c:pt idx="46">
                  <c:v>-0.75699999999999967</c:v>
                </c:pt>
                <c:pt idx="47">
                  <c:v>-0.68649999999999967</c:v>
                </c:pt>
                <c:pt idx="48">
                  <c:v>-0.61599999999999966</c:v>
                </c:pt>
                <c:pt idx="49">
                  <c:v>-0.54549999999999965</c:v>
                </c:pt>
                <c:pt idx="50">
                  <c:v>-0.47499999999999964</c:v>
                </c:pt>
                <c:pt idx="51">
                  <c:v>-0.40449999999999964</c:v>
                </c:pt>
                <c:pt idx="52">
                  <c:v>-0.33399999999999963</c:v>
                </c:pt>
                <c:pt idx="53">
                  <c:v>-0.26349999999999962</c:v>
                </c:pt>
                <c:pt idx="54">
                  <c:v>-0.19299999999999962</c:v>
                </c:pt>
                <c:pt idx="55">
                  <c:v>-0.12249999999999962</c:v>
                </c:pt>
                <c:pt idx="56">
                  <c:v>-5.199999999999963E-2</c:v>
                </c:pt>
                <c:pt idx="57">
                  <c:v>1.8500000000000363E-2</c:v>
                </c:pt>
                <c:pt idx="58">
                  <c:v>8.9000000000000357E-2</c:v>
                </c:pt>
                <c:pt idx="59">
                  <c:v>0.15950000000000036</c:v>
                </c:pt>
                <c:pt idx="60">
                  <c:v>0.23000000000000037</c:v>
                </c:pt>
                <c:pt idx="61">
                  <c:v>0.30050000000000038</c:v>
                </c:pt>
                <c:pt idx="62">
                  <c:v>0.37100000000000039</c:v>
                </c:pt>
                <c:pt idx="63">
                  <c:v>0.44150000000000039</c:v>
                </c:pt>
                <c:pt idx="64">
                  <c:v>0.51200000000000034</c:v>
                </c:pt>
                <c:pt idx="65">
                  <c:v>0.58250000000000035</c:v>
                </c:pt>
                <c:pt idx="66">
                  <c:v>0.65300000000000036</c:v>
                </c:pt>
                <c:pt idx="67">
                  <c:v>0.72350000000000037</c:v>
                </c:pt>
                <c:pt idx="68">
                  <c:v>0.79400000000000037</c:v>
                </c:pt>
                <c:pt idx="69">
                  <c:v>0.86450000000000038</c:v>
                </c:pt>
                <c:pt idx="70">
                  <c:v>0.93500000000000039</c:v>
                </c:pt>
                <c:pt idx="71">
                  <c:v>1.0055000000000003</c:v>
                </c:pt>
                <c:pt idx="72">
                  <c:v>1.0760000000000003</c:v>
                </c:pt>
                <c:pt idx="73">
                  <c:v>1.1465000000000003</c:v>
                </c:pt>
                <c:pt idx="74">
                  <c:v>1.2170000000000003</c:v>
                </c:pt>
                <c:pt idx="75">
                  <c:v>1.2875000000000003</c:v>
                </c:pt>
                <c:pt idx="76">
                  <c:v>1.3580000000000003</c:v>
                </c:pt>
                <c:pt idx="77">
                  <c:v>1.4285000000000003</c:v>
                </c:pt>
                <c:pt idx="78">
                  <c:v>1.4990000000000003</c:v>
                </c:pt>
                <c:pt idx="79">
                  <c:v>1.5695000000000003</c:v>
                </c:pt>
                <c:pt idx="80">
                  <c:v>1.6400000000000003</c:v>
                </c:pt>
              </c:numCache>
            </c:numRef>
          </c:xVal>
          <c:yVal>
            <c:numRef>
              <c:f>'Left-Tailed'!$D$92:$D$172</c:f>
              <c:numCache>
                <c:formatCode>General</c:formatCode>
                <c:ptCount val="81"/>
                <c:pt idx="0">
                  <c:v>1.3383022576488537E-4</c:v>
                </c:pt>
                <c:pt idx="1">
                  <c:v>1.7698887894126913E-4</c:v>
                </c:pt>
                <c:pt idx="2">
                  <c:v>2.3290520487692016E-4</c:v>
                </c:pt>
                <c:pt idx="3">
                  <c:v>3.049677092708685E-4</c:v>
                </c:pt>
                <c:pt idx="4">
                  <c:v>3.9734702798149065E-4</c:v>
                </c:pt>
                <c:pt idx="5">
                  <c:v>5.1514267429378358E-4</c:v>
                </c:pt>
                <c:pt idx="6">
                  <c:v>6.6454827542338901E-4</c:v>
                </c:pt>
                <c:pt idx="7">
                  <c:v>8.5303527421386693E-4</c:v>
                </c:pt>
                <c:pt idx="8">
                  <c:v>1.089554335128328E-3</c:v>
                </c:pt>
                <c:pt idx="9">
                  <c:v>1.3847527734443142E-3</c:v>
                </c:pt>
                <c:pt idx="10">
                  <c:v>1.7512052160461886E-3</c:v>
                </c:pt>
                <c:pt idx="11">
                  <c:v>2.2036534030443556E-3</c:v>
                </c:pt>
                <c:pt idx="12">
                  <c:v>2.7592495643326926E-3</c:v>
                </c:pt>
                <c:pt idx="13">
                  <c:v>3.4377961801440923E-3</c:v>
                </c:pt>
                <c:pt idx="14">
                  <c:v>4.2619732010588853E-3</c:v>
                </c:pt>
                <c:pt idx="15">
                  <c:v>5.2575420190687045E-3</c:v>
                </c:pt>
                <c:pt idx="16">
                  <c:v>6.4535137232814037E-3</c:v>
                </c:pt>
                <c:pt idx="17">
                  <c:v>7.8822675354209906E-3</c:v>
                </c:pt>
                <c:pt idx="18">
                  <c:v>9.579603911541619E-3</c:v>
                </c:pt>
                <c:pt idx="19">
                  <c:v>1.1584715741104314E-2</c:v>
                </c:pt>
                <c:pt idx="20">
                  <c:v>1.3940060505935825E-2</c:v>
                </c:pt>
                <c:pt idx="21">
                  <c:v>1.6691116316332039E-2</c:v>
                </c:pt>
                <c:pt idx="22">
                  <c:v>1.9886005552561398E-2</c:v>
                </c:pt>
                <c:pt idx="23">
                  <c:v>2.3574971527498208E-2</c:v>
                </c:pt>
                <c:pt idx="24">
                  <c:v>2.7809696247812415E-2</c:v>
                </c:pt>
                <c:pt idx="25">
                  <c:v>3.264245105187049E-2</c:v>
                </c:pt>
                <c:pt idx="26">
                  <c:v>3.81250766637291E-2</c:v>
                </c:pt>
                <c:pt idx="27">
                  <c:v>4.4307794992798341E-2</c:v>
                </c:pt>
                <c:pt idx="28">
                  <c:v>5.1237861735311765E-2</c:v>
                </c:pt>
                <c:pt idx="29">
                  <c:v>5.895807633735272E-2</c:v>
                </c:pt>
                <c:pt idx="30">
                  <c:v>6.7505173931464144E-2</c:v>
                </c:pt>
                <c:pt idx="31">
                  <c:v>7.6908132164002413E-2</c:v>
                </c:pt>
                <c:pt idx="32">
                  <c:v>8.7186434031371593E-2</c:v>
                </c:pt>
                <c:pt idx="33">
                  <c:v>9.8348335533019512E-2</c:v>
                </c:pt>
                <c:pt idx="34">
                  <c:v>0.11038919368647865</c:v>
                </c:pt>
                <c:pt idx="35">
                  <c:v>0.1232899157802603</c:v>
                </c:pt>
                <c:pt idx="36">
                  <c:v>0.13701559422050938</c:v>
                </c:pt>
                <c:pt idx="37">
                  <c:v>0.15151439255155355</c:v>
                </c:pt>
                <c:pt idx="38">
                  <c:v>0.16671674685980081</c:v>
                </c:pt>
                <c:pt idx="39">
                  <c:v>0.18253494256000324</c:v>
                </c:pt>
                <c:pt idx="40">
                  <c:v>0.19886311938727594</c:v>
                </c:pt>
                <c:pt idx="41">
                  <c:v>0.21557774729217208</c:v>
                </c:pt>
                <c:pt idx="42">
                  <c:v>0.23253860302875073</c:v>
                </c:pt>
                <c:pt idx="43">
                  <c:v>0.24959026186680652</c:v>
                </c:pt>
                <c:pt idx="44">
                  <c:v>0.26656410153669258</c:v>
                </c:pt>
                <c:pt idx="45">
                  <c:v>0.28328079686034346</c:v>
                </c:pt>
                <c:pt idx="46">
                  <c:v>0.29955326428828366</c:v>
                </c:pt>
                <c:pt idx="47">
                  <c:v>0.31518999659132796</c:v>
                </c:pt>
                <c:pt idx="48">
                  <c:v>0.32999871013711063</c:v>
                </c:pt>
                <c:pt idx="49">
                  <c:v>0.34379021140686439</c:v>
                </c:pt>
                <c:pt idx="50">
                  <c:v>0.35638237652018334</c:v>
                </c:pt>
                <c:pt idx="51">
                  <c:v>0.36760412827996564</c:v>
                </c:pt>
                <c:pt idx="52">
                  <c:v>0.37729929022662406</c:v>
                </c:pt>
                <c:pt idx="53">
                  <c:v>0.38533019681493819</c:v>
                </c:pt>
                <c:pt idx="54">
                  <c:v>0.39158094329712617</c:v>
                </c:pt>
                <c:pt idx="55">
                  <c:v>0.39596016817448637</c:v>
                </c:pt>
                <c:pt idx="56">
                  <c:v>0.39840327488816113</c:v>
                </c:pt>
                <c:pt idx="57">
                  <c:v>0.39887401724463195</c:v>
                </c:pt>
                <c:pt idx="58">
                  <c:v>0.39736539419001776</c:v>
                </c:pt>
                <c:pt idx="59">
                  <c:v>0.39389982306039772</c:v>
                </c:pt>
                <c:pt idx="60">
                  <c:v>0.38852858531583589</c:v>
                </c:pt>
                <c:pt idx="61">
                  <c:v>0.38133056391227993</c:v>
                </c:pt>
                <c:pt idx="62">
                  <c:v>0.37241031576235784</c:v>
                </c:pt>
                <c:pt idx="63">
                  <c:v>0.3618955451136105</c:v>
                </c:pt>
                <c:pt idx="64">
                  <c:v>0.34993406316463366</c:v>
                </c:pt>
                <c:pt idx="65">
                  <c:v>0.33669033503405255</c:v>
                </c:pt>
                <c:pt idx="66">
                  <c:v>0.32234172667778804</c:v>
                </c:pt>
                <c:pt idx="67">
                  <c:v>0.30707457112470887</c:v>
                </c:pt>
                <c:pt idx="68">
                  <c:v>0.29108017531712299</c:v>
                </c:pt>
                <c:pt idx="69">
                  <c:v>0.27455088598871608</c:v>
                </c:pt>
                <c:pt idx="70">
                  <c:v>0.25767632570382126</c:v>
                </c:pt>
                <c:pt idx="71">
                  <c:v>0.24063989893506885</c:v>
                </c:pt>
                <c:pt idx="72">
                  <c:v>0.22361565355332502</c:v>
                </c:pt>
                <c:pt idx="73">
                  <c:v>0.2067655661470858</c:v>
                </c:pt>
                <c:pt idx="74">
                  <c:v>0.19023730105287417</c:v>
                </c:pt>
                <c:pt idx="75">
                  <c:v>0.17416247376028854</c:v>
                </c:pt>
                <c:pt idx="76">
                  <c:v>0.15865543032519472</c:v>
                </c:pt>
                <c:pt idx="77">
                  <c:v>0.14381253638196112</c:v>
                </c:pt>
                <c:pt idx="78">
                  <c:v>0.12971195298357391</c:v>
                </c:pt>
                <c:pt idx="79">
                  <c:v>0.11641386237527414</c:v>
                </c:pt>
                <c:pt idx="80">
                  <c:v>0.10396109532876414</c:v>
                </c:pt>
              </c:numCache>
            </c:numRef>
          </c:yVal>
          <c:smooth val="1"/>
        </c:ser>
        <c:ser>
          <c:idx val="0"/>
          <c:order val="1"/>
          <c:tx>
            <c:v>Density</c:v>
          </c:tx>
          <c:spPr>
            <a:ln w="38100">
              <a:solidFill>
                <a:srgbClr val="0000FF"/>
              </a:solidFill>
              <a:prstDash val="solid"/>
            </a:ln>
          </c:spPr>
          <c:marker>
            <c:symbol val="none"/>
          </c:marker>
          <c:xVal>
            <c:numRef>
              <c:f>'Left-Tailed'!$C$47:$C$87</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'Left-Tailed'!$D$47:$D$87</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'Left-Tailed'!$D$21</c:f>
              <c:strCache>
                <c:ptCount val="1"/>
                <c:pt idx="0">
                  <c:v>94.95%</c:v>
                </c:pt>
              </c:strCache>
            </c:strRef>
          </c:tx>
          <c:marker>
            <c:symbol val="none"/>
          </c:marker>
          <c:errBars>
            <c:errDir val="y"/>
            <c:errBarType val="minus"/>
            <c:errValType val="percentage"/>
            <c:noEndCap val="0"/>
            <c:val val="100"/>
            <c:spPr>
              <a:ln w="38100">
                <a:solidFill>
                  <a:srgbClr val="FF0000"/>
                </a:solidFill>
              </a:ln>
            </c:spPr>
          </c:errBars>
          <c:xVal>
            <c:numRef>
              <c:f>'Left-Tailed'!$C$172</c:f>
              <c:numCache>
                <c:formatCode>General</c:formatCode>
                <c:ptCount val="1"/>
                <c:pt idx="0">
                  <c:v>1.6400000000000003</c:v>
                </c:pt>
              </c:numCache>
            </c:numRef>
          </c:xVal>
          <c:yVal>
            <c:numRef>
              <c:f>'Left-Tailed'!$D$172</c:f>
              <c:numCache>
                <c:formatCode>General</c:formatCode>
                <c:ptCount val="1"/>
                <c:pt idx="0">
                  <c:v>0.10396109532876414</c:v>
                </c:pt>
              </c:numCache>
            </c:numRef>
          </c:yVal>
          <c:smooth val="1"/>
        </c:ser>
        <c:ser>
          <c:idx val="3"/>
          <c:order val="3"/>
          <c:tx>
            <c:v>a</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'Left-Tailed'!$D$29</c:f>
              <c:numCache>
                <c:formatCode>General</c:formatCode>
                <c:ptCount val="1"/>
                <c:pt idx="0">
                  <c:v>1.64</c:v>
                </c:pt>
              </c:numCache>
            </c:numRef>
          </c:xVal>
          <c:yVal>
            <c:numLit>
              <c:formatCode>General</c:formatCode>
              <c:ptCount val="1"/>
              <c:pt idx="0">
                <c:v>0.02</c:v>
              </c:pt>
            </c:numLit>
          </c:yVal>
          <c:smooth val="1"/>
        </c:ser>
        <c:dLbls>
          <c:showLegendKey val="0"/>
          <c:showVal val="0"/>
          <c:showCatName val="0"/>
          <c:showSerName val="0"/>
          <c:showPercent val="0"/>
          <c:showBubbleSize val="0"/>
        </c:dLbls>
        <c:axId val="105193856"/>
        <c:axId val="105196160"/>
      </c:scatterChart>
      <c:valAx>
        <c:axId val="105193856"/>
        <c:scaling>
          <c:orientation val="minMax"/>
        </c:scaling>
        <c:delete val="0"/>
        <c:axPos val="b"/>
        <c:title>
          <c:tx>
            <c:rich>
              <a:bodyPr/>
              <a:lstStyle/>
              <a:p>
                <a:pPr>
                  <a:defRPr sz="1200" baseline="0"/>
                </a:pPr>
                <a:r>
                  <a:rPr lang="en-US" sz="1200" baseline="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5196160"/>
        <c:crosses val="autoZero"/>
        <c:crossBetween val="midCat"/>
      </c:valAx>
      <c:valAx>
        <c:axId val="105196160"/>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519385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Standard Normal Probability Distribution</a:t>
            </a:r>
          </a:p>
        </c:rich>
      </c:tx>
      <c:layout>
        <c:manualLayout>
          <c:xMode val="edge"/>
          <c:yMode val="edge"/>
          <c:x val="0.14512439791179949"/>
          <c:y val="7.8753816892404349E-2"/>
        </c:manualLayout>
      </c:layout>
      <c:overlay val="1"/>
    </c:title>
    <c:autoTitleDeleted val="0"/>
    <c:plotArea>
      <c:layout>
        <c:manualLayout>
          <c:layoutTarget val="inner"/>
          <c:xMode val="edge"/>
          <c:yMode val="edge"/>
          <c:x val="0.14266881853038874"/>
          <c:y val="0.26376102382058525"/>
          <c:w val="0.74220727974943523"/>
          <c:h val="0.50500387149034509"/>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63500">
                <a:solidFill>
                  <a:schemeClr val="tx2">
                    <a:lumMod val="20000"/>
                    <a:lumOff val="80000"/>
                  </a:schemeClr>
                </a:solidFill>
              </a:ln>
            </c:spPr>
          </c:errBars>
          <c:xVal>
            <c:numRef>
              <c:f>'Left-Tailed'!$C$92:$C$172</c:f>
              <c:numCache>
                <c:formatCode>General</c:formatCode>
                <c:ptCount val="81"/>
                <c:pt idx="0">
                  <c:v>-4</c:v>
                </c:pt>
                <c:pt idx="1">
                  <c:v>-3.9295</c:v>
                </c:pt>
                <c:pt idx="2">
                  <c:v>-3.859</c:v>
                </c:pt>
                <c:pt idx="3">
                  <c:v>-3.7885</c:v>
                </c:pt>
                <c:pt idx="4">
                  <c:v>-3.718</c:v>
                </c:pt>
                <c:pt idx="5">
                  <c:v>-3.6475</c:v>
                </c:pt>
                <c:pt idx="6">
                  <c:v>-3.577</c:v>
                </c:pt>
                <c:pt idx="7">
                  <c:v>-3.5065</c:v>
                </c:pt>
                <c:pt idx="8">
                  <c:v>-3.4359999999999999</c:v>
                </c:pt>
                <c:pt idx="9">
                  <c:v>-3.3654999999999999</c:v>
                </c:pt>
                <c:pt idx="10">
                  <c:v>-3.2949999999999999</c:v>
                </c:pt>
                <c:pt idx="11">
                  <c:v>-3.2244999999999999</c:v>
                </c:pt>
                <c:pt idx="12">
                  <c:v>-3.1539999999999999</c:v>
                </c:pt>
                <c:pt idx="13">
                  <c:v>-3.0834999999999999</c:v>
                </c:pt>
                <c:pt idx="14">
                  <c:v>-3.0129999999999999</c:v>
                </c:pt>
                <c:pt idx="15">
                  <c:v>-2.9424999999999999</c:v>
                </c:pt>
                <c:pt idx="16">
                  <c:v>-2.8719999999999999</c:v>
                </c:pt>
                <c:pt idx="17">
                  <c:v>-2.8014999999999999</c:v>
                </c:pt>
                <c:pt idx="18">
                  <c:v>-2.7309999999999999</c:v>
                </c:pt>
                <c:pt idx="19">
                  <c:v>-2.6604999999999999</c:v>
                </c:pt>
                <c:pt idx="20">
                  <c:v>-2.59</c:v>
                </c:pt>
                <c:pt idx="21">
                  <c:v>-2.5194999999999999</c:v>
                </c:pt>
                <c:pt idx="22">
                  <c:v>-2.4489999999999998</c:v>
                </c:pt>
                <c:pt idx="23">
                  <c:v>-2.3784999999999998</c:v>
                </c:pt>
                <c:pt idx="24">
                  <c:v>-2.3079999999999998</c:v>
                </c:pt>
                <c:pt idx="25">
                  <c:v>-2.2374999999999998</c:v>
                </c:pt>
                <c:pt idx="26">
                  <c:v>-2.1669999999999998</c:v>
                </c:pt>
                <c:pt idx="27">
                  <c:v>-2.0964999999999998</c:v>
                </c:pt>
                <c:pt idx="28">
                  <c:v>-2.0259999999999998</c:v>
                </c:pt>
                <c:pt idx="29">
                  <c:v>-1.9554999999999998</c:v>
                </c:pt>
                <c:pt idx="30">
                  <c:v>-1.8849999999999998</c:v>
                </c:pt>
                <c:pt idx="31">
                  <c:v>-1.8144999999999998</c:v>
                </c:pt>
                <c:pt idx="32">
                  <c:v>-1.7439999999999998</c:v>
                </c:pt>
                <c:pt idx="33">
                  <c:v>-1.6734999999999998</c:v>
                </c:pt>
                <c:pt idx="34">
                  <c:v>-1.6029999999999998</c:v>
                </c:pt>
                <c:pt idx="35">
                  <c:v>-1.5324999999999998</c:v>
                </c:pt>
                <c:pt idx="36">
                  <c:v>-1.4619999999999997</c:v>
                </c:pt>
                <c:pt idx="37">
                  <c:v>-1.3914999999999997</c:v>
                </c:pt>
                <c:pt idx="38">
                  <c:v>-1.3209999999999997</c:v>
                </c:pt>
                <c:pt idx="39">
                  <c:v>-1.2504999999999997</c:v>
                </c:pt>
                <c:pt idx="40">
                  <c:v>-1.1799999999999997</c:v>
                </c:pt>
                <c:pt idx="41">
                  <c:v>-1.1094999999999997</c:v>
                </c:pt>
                <c:pt idx="42">
                  <c:v>-1.0389999999999997</c:v>
                </c:pt>
                <c:pt idx="43">
                  <c:v>-0.96849999999999969</c:v>
                </c:pt>
                <c:pt idx="44">
                  <c:v>-0.89799999999999969</c:v>
                </c:pt>
                <c:pt idx="45">
                  <c:v>-0.82749999999999968</c:v>
                </c:pt>
                <c:pt idx="46">
                  <c:v>-0.75699999999999967</c:v>
                </c:pt>
                <c:pt idx="47">
                  <c:v>-0.68649999999999967</c:v>
                </c:pt>
                <c:pt idx="48">
                  <c:v>-0.61599999999999966</c:v>
                </c:pt>
                <c:pt idx="49">
                  <c:v>-0.54549999999999965</c:v>
                </c:pt>
                <c:pt idx="50">
                  <c:v>-0.47499999999999964</c:v>
                </c:pt>
                <c:pt idx="51">
                  <c:v>-0.40449999999999964</c:v>
                </c:pt>
                <c:pt idx="52">
                  <c:v>-0.33399999999999963</c:v>
                </c:pt>
                <c:pt idx="53">
                  <c:v>-0.26349999999999962</c:v>
                </c:pt>
                <c:pt idx="54">
                  <c:v>-0.19299999999999962</c:v>
                </c:pt>
                <c:pt idx="55">
                  <c:v>-0.12249999999999962</c:v>
                </c:pt>
                <c:pt idx="56">
                  <c:v>-5.199999999999963E-2</c:v>
                </c:pt>
                <c:pt idx="57">
                  <c:v>1.8500000000000363E-2</c:v>
                </c:pt>
                <c:pt idx="58">
                  <c:v>8.9000000000000357E-2</c:v>
                </c:pt>
                <c:pt idx="59">
                  <c:v>0.15950000000000036</c:v>
                </c:pt>
                <c:pt idx="60">
                  <c:v>0.23000000000000037</c:v>
                </c:pt>
                <c:pt idx="61">
                  <c:v>0.30050000000000038</c:v>
                </c:pt>
                <c:pt idx="62">
                  <c:v>0.37100000000000039</c:v>
                </c:pt>
                <c:pt idx="63">
                  <c:v>0.44150000000000039</c:v>
                </c:pt>
                <c:pt idx="64">
                  <c:v>0.51200000000000034</c:v>
                </c:pt>
                <c:pt idx="65">
                  <c:v>0.58250000000000035</c:v>
                </c:pt>
                <c:pt idx="66">
                  <c:v>0.65300000000000036</c:v>
                </c:pt>
                <c:pt idx="67">
                  <c:v>0.72350000000000037</c:v>
                </c:pt>
                <c:pt idx="68">
                  <c:v>0.79400000000000037</c:v>
                </c:pt>
                <c:pt idx="69">
                  <c:v>0.86450000000000038</c:v>
                </c:pt>
                <c:pt idx="70">
                  <c:v>0.93500000000000039</c:v>
                </c:pt>
                <c:pt idx="71">
                  <c:v>1.0055000000000003</c:v>
                </c:pt>
                <c:pt idx="72">
                  <c:v>1.0760000000000003</c:v>
                </c:pt>
                <c:pt idx="73">
                  <c:v>1.1465000000000003</c:v>
                </c:pt>
                <c:pt idx="74">
                  <c:v>1.2170000000000003</c:v>
                </c:pt>
                <c:pt idx="75">
                  <c:v>1.2875000000000003</c:v>
                </c:pt>
                <c:pt idx="76">
                  <c:v>1.3580000000000003</c:v>
                </c:pt>
                <c:pt idx="77">
                  <c:v>1.4285000000000003</c:v>
                </c:pt>
                <c:pt idx="78">
                  <c:v>1.4990000000000003</c:v>
                </c:pt>
                <c:pt idx="79">
                  <c:v>1.5695000000000003</c:v>
                </c:pt>
                <c:pt idx="80">
                  <c:v>1.6400000000000003</c:v>
                </c:pt>
              </c:numCache>
            </c:numRef>
          </c:xVal>
          <c:yVal>
            <c:numRef>
              <c:f>'Left-Tailed'!$D$92:$D$172</c:f>
              <c:numCache>
                <c:formatCode>General</c:formatCode>
                <c:ptCount val="81"/>
                <c:pt idx="0">
                  <c:v>1.3383022576488537E-4</c:v>
                </c:pt>
                <c:pt idx="1">
                  <c:v>1.7698887894126913E-4</c:v>
                </c:pt>
                <c:pt idx="2">
                  <c:v>2.3290520487692016E-4</c:v>
                </c:pt>
                <c:pt idx="3">
                  <c:v>3.049677092708685E-4</c:v>
                </c:pt>
                <c:pt idx="4">
                  <c:v>3.9734702798149065E-4</c:v>
                </c:pt>
                <c:pt idx="5">
                  <c:v>5.1514267429378358E-4</c:v>
                </c:pt>
                <c:pt idx="6">
                  <c:v>6.6454827542338901E-4</c:v>
                </c:pt>
                <c:pt idx="7">
                  <c:v>8.5303527421386693E-4</c:v>
                </c:pt>
                <c:pt idx="8">
                  <c:v>1.089554335128328E-3</c:v>
                </c:pt>
                <c:pt idx="9">
                  <c:v>1.3847527734443142E-3</c:v>
                </c:pt>
                <c:pt idx="10">
                  <c:v>1.7512052160461886E-3</c:v>
                </c:pt>
                <c:pt idx="11">
                  <c:v>2.2036534030443556E-3</c:v>
                </c:pt>
                <c:pt idx="12">
                  <c:v>2.7592495643326926E-3</c:v>
                </c:pt>
                <c:pt idx="13">
                  <c:v>3.4377961801440923E-3</c:v>
                </c:pt>
                <c:pt idx="14">
                  <c:v>4.2619732010588853E-3</c:v>
                </c:pt>
                <c:pt idx="15">
                  <c:v>5.2575420190687045E-3</c:v>
                </c:pt>
                <c:pt idx="16">
                  <c:v>6.4535137232814037E-3</c:v>
                </c:pt>
                <c:pt idx="17">
                  <c:v>7.8822675354209906E-3</c:v>
                </c:pt>
                <c:pt idx="18">
                  <c:v>9.579603911541619E-3</c:v>
                </c:pt>
                <c:pt idx="19">
                  <c:v>1.1584715741104314E-2</c:v>
                </c:pt>
                <c:pt idx="20">
                  <c:v>1.3940060505935825E-2</c:v>
                </c:pt>
                <c:pt idx="21">
                  <c:v>1.6691116316332039E-2</c:v>
                </c:pt>
                <c:pt idx="22">
                  <c:v>1.9886005552561398E-2</c:v>
                </c:pt>
                <c:pt idx="23">
                  <c:v>2.3574971527498208E-2</c:v>
                </c:pt>
                <c:pt idx="24">
                  <c:v>2.7809696247812415E-2</c:v>
                </c:pt>
                <c:pt idx="25">
                  <c:v>3.264245105187049E-2</c:v>
                </c:pt>
                <c:pt idx="26">
                  <c:v>3.81250766637291E-2</c:v>
                </c:pt>
                <c:pt idx="27">
                  <c:v>4.4307794992798341E-2</c:v>
                </c:pt>
                <c:pt idx="28">
                  <c:v>5.1237861735311765E-2</c:v>
                </c:pt>
                <c:pt idx="29">
                  <c:v>5.895807633735272E-2</c:v>
                </c:pt>
                <c:pt idx="30">
                  <c:v>6.7505173931464144E-2</c:v>
                </c:pt>
                <c:pt idx="31">
                  <c:v>7.6908132164002413E-2</c:v>
                </c:pt>
                <c:pt idx="32">
                  <c:v>8.7186434031371593E-2</c:v>
                </c:pt>
                <c:pt idx="33">
                  <c:v>9.8348335533019512E-2</c:v>
                </c:pt>
                <c:pt idx="34">
                  <c:v>0.11038919368647865</c:v>
                </c:pt>
                <c:pt idx="35">
                  <c:v>0.1232899157802603</c:v>
                </c:pt>
                <c:pt idx="36">
                  <c:v>0.13701559422050938</c:v>
                </c:pt>
                <c:pt idx="37">
                  <c:v>0.15151439255155355</c:v>
                </c:pt>
                <c:pt idx="38">
                  <c:v>0.16671674685980081</c:v>
                </c:pt>
                <c:pt idx="39">
                  <c:v>0.18253494256000324</c:v>
                </c:pt>
                <c:pt idx="40">
                  <c:v>0.19886311938727594</c:v>
                </c:pt>
                <c:pt idx="41">
                  <c:v>0.21557774729217208</c:v>
                </c:pt>
                <c:pt idx="42">
                  <c:v>0.23253860302875073</c:v>
                </c:pt>
                <c:pt idx="43">
                  <c:v>0.24959026186680652</c:v>
                </c:pt>
                <c:pt idx="44">
                  <c:v>0.26656410153669258</c:v>
                </c:pt>
                <c:pt idx="45">
                  <c:v>0.28328079686034346</c:v>
                </c:pt>
                <c:pt idx="46">
                  <c:v>0.29955326428828366</c:v>
                </c:pt>
                <c:pt idx="47">
                  <c:v>0.31518999659132796</c:v>
                </c:pt>
                <c:pt idx="48">
                  <c:v>0.32999871013711063</c:v>
                </c:pt>
                <c:pt idx="49">
                  <c:v>0.34379021140686439</c:v>
                </c:pt>
                <c:pt idx="50">
                  <c:v>0.35638237652018334</c:v>
                </c:pt>
                <c:pt idx="51">
                  <c:v>0.36760412827996564</c:v>
                </c:pt>
                <c:pt idx="52">
                  <c:v>0.37729929022662406</c:v>
                </c:pt>
                <c:pt idx="53">
                  <c:v>0.38533019681493819</c:v>
                </c:pt>
                <c:pt idx="54">
                  <c:v>0.39158094329712617</c:v>
                </c:pt>
                <c:pt idx="55">
                  <c:v>0.39596016817448637</c:v>
                </c:pt>
                <c:pt idx="56">
                  <c:v>0.39840327488816113</c:v>
                </c:pt>
                <c:pt idx="57">
                  <c:v>0.39887401724463195</c:v>
                </c:pt>
                <c:pt idx="58">
                  <c:v>0.39736539419001776</c:v>
                </c:pt>
                <c:pt idx="59">
                  <c:v>0.39389982306039772</c:v>
                </c:pt>
                <c:pt idx="60">
                  <c:v>0.38852858531583589</c:v>
                </c:pt>
                <c:pt idx="61">
                  <c:v>0.38133056391227993</c:v>
                </c:pt>
                <c:pt idx="62">
                  <c:v>0.37241031576235784</c:v>
                </c:pt>
                <c:pt idx="63">
                  <c:v>0.3618955451136105</c:v>
                </c:pt>
                <c:pt idx="64">
                  <c:v>0.34993406316463366</c:v>
                </c:pt>
                <c:pt idx="65">
                  <c:v>0.33669033503405255</c:v>
                </c:pt>
                <c:pt idx="66">
                  <c:v>0.32234172667778804</c:v>
                </c:pt>
                <c:pt idx="67">
                  <c:v>0.30707457112470887</c:v>
                </c:pt>
                <c:pt idx="68">
                  <c:v>0.29108017531712299</c:v>
                </c:pt>
                <c:pt idx="69">
                  <c:v>0.27455088598871608</c:v>
                </c:pt>
                <c:pt idx="70">
                  <c:v>0.25767632570382126</c:v>
                </c:pt>
                <c:pt idx="71">
                  <c:v>0.24063989893506885</c:v>
                </c:pt>
                <c:pt idx="72">
                  <c:v>0.22361565355332502</c:v>
                </c:pt>
                <c:pt idx="73">
                  <c:v>0.2067655661470858</c:v>
                </c:pt>
                <c:pt idx="74">
                  <c:v>0.19023730105287417</c:v>
                </c:pt>
                <c:pt idx="75">
                  <c:v>0.17416247376028854</c:v>
                </c:pt>
                <c:pt idx="76">
                  <c:v>0.15865543032519472</c:v>
                </c:pt>
                <c:pt idx="77">
                  <c:v>0.14381253638196112</c:v>
                </c:pt>
                <c:pt idx="78">
                  <c:v>0.12971195298357391</c:v>
                </c:pt>
                <c:pt idx="79">
                  <c:v>0.11641386237527414</c:v>
                </c:pt>
                <c:pt idx="80">
                  <c:v>0.10396109532876414</c:v>
                </c:pt>
              </c:numCache>
            </c:numRef>
          </c:yVal>
          <c:smooth val="1"/>
        </c:ser>
        <c:ser>
          <c:idx val="0"/>
          <c:order val="1"/>
          <c:tx>
            <c:v>Density</c:v>
          </c:tx>
          <c:spPr>
            <a:ln w="38100">
              <a:solidFill>
                <a:srgbClr val="0000FF"/>
              </a:solidFill>
              <a:prstDash val="solid"/>
            </a:ln>
          </c:spPr>
          <c:marker>
            <c:symbol val="none"/>
          </c:marker>
          <c:xVal>
            <c:numRef>
              <c:f>'Left-Tailed'!$C$47:$C$87</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'Left-Tailed'!$D$47:$D$87</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'Left-Tailed'!$D$21</c:f>
              <c:strCache>
                <c:ptCount val="1"/>
                <c:pt idx="0">
                  <c:v>94.95%</c:v>
                </c:pt>
              </c:strCache>
            </c:strRef>
          </c:tx>
          <c:marker>
            <c:symbol val="none"/>
          </c:marker>
          <c:errBars>
            <c:errDir val="y"/>
            <c:errBarType val="minus"/>
            <c:errValType val="percentage"/>
            <c:noEndCap val="0"/>
            <c:val val="100"/>
            <c:spPr>
              <a:ln w="38100">
                <a:solidFill>
                  <a:srgbClr val="FF0000"/>
                </a:solidFill>
              </a:ln>
            </c:spPr>
          </c:errBars>
          <c:xVal>
            <c:numRef>
              <c:f>'Left-Tailed'!$C$172</c:f>
              <c:numCache>
                <c:formatCode>General</c:formatCode>
                <c:ptCount val="1"/>
                <c:pt idx="0">
                  <c:v>1.6400000000000003</c:v>
                </c:pt>
              </c:numCache>
            </c:numRef>
          </c:xVal>
          <c:yVal>
            <c:numRef>
              <c:f>'Left-Tailed'!$D$172</c:f>
              <c:numCache>
                <c:formatCode>General</c:formatCode>
                <c:ptCount val="1"/>
                <c:pt idx="0">
                  <c:v>0.10396109532876414</c:v>
                </c:pt>
              </c:numCache>
            </c:numRef>
          </c:yVal>
          <c:smooth val="1"/>
        </c:ser>
        <c:ser>
          <c:idx val="3"/>
          <c:order val="3"/>
          <c:tx>
            <c:v>a</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'Left-Tailed'!$D$29</c:f>
              <c:numCache>
                <c:formatCode>General</c:formatCode>
                <c:ptCount val="1"/>
                <c:pt idx="0">
                  <c:v>1.64</c:v>
                </c:pt>
              </c:numCache>
            </c:numRef>
          </c:xVal>
          <c:yVal>
            <c:numLit>
              <c:formatCode>General</c:formatCode>
              <c:ptCount val="1"/>
              <c:pt idx="0">
                <c:v>0.02</c:v>
              </c:pt>
            </c:numLit>
          </c:yVal>
          <c:smooth val="1"/>
        </c:ser>
        <c:dLbls>
          <c:showLegendKey val="0"/>
          <c:showVal val="0"/>
          <c:showCatName val="0"/>
          <c:showSerName val="0"/>
          <c:showPercent val="0"/>
          <c:showBubbleSize val="0"/>
        </c:dLbls>
        <c:axId val="108272256"/>
        <c:axId val="108274816"/>
      </c:scatterChart>
      <c:valAx>
        <c:axId val="108272256"/>
        <c:scaling>
          <c:orientation val="minMax"/>
        </c:scaling>
        <c:delete val="0"/>
        <c:axPos val="b"/>
        <c:title>
          <c:tx>
            <c:rich>
              <a:bodyPr/>
              <a:lstStyle/>
              <a:p>
                <a:pPr>
                  <a:defRPr sz="1400" baseline="0"/>
                </a:pPr>
                <a:r>
                  <a:rPr lang="en-US" sz="1400" baseline="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08274816"/>
        <c:crosses val="autoZero"/>
        <c:crossBetween val="midCat"/>
      </c:valAx>
      <c:valAx>
        <c:axId val="108274816"/>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0827225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Standard Normal Probability Distribution</a:t>
            </a:r>
          </a:p>
        </c:rich>
      </c:tx>
      <c:layout>
        <c:manualLayout>
          <c:xMode val="edge"/>
          <c:yMode val="edge"/>
          <c:x val="0.24729493390440627"/>
          <c:y val="4.1894447633116609E-2"/>
        </c:manualLayout>
      </c:layout>
      <c:overlay val="1"/>
    </c:title>
    <c:autoTitleDeleted val="0"/>
    <c:plotArea>
      <c:layout>
        <c:manualLayout>
          <c:layoutTarget val="inner"/>
          <c:xMode val="edge"/>
          <c:yMode val="edge"/>
          <c:x val="0.14562619971011087"/>
          <c:y val="0.1979630575134663"/>
          <c:w val="0.72084198430420088"/>
          <c:h val="0.58165548375403175"/>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'Right-Tailed'!$C$91:$C$171</c:f>
              <c:numCache>
                <c:formatCode>General</c:formatCode>
                <c:ptCount val="81"/>
                <c:pt idx="0">
                  <c:v>1.2800000000000002</c:v>
                </c:pt>
                <c:pt idx="1">
                  <c:v>1.3140000000000003</c:v>
                </c:pt>
                <c:pt idx="2">
                  <c:v>1.3480000000000003</c:v>
                </c:pt>
                <c:pt idx="3">
                  <c:v>1.3820000000000003</c:v>
                </c:pt>
                <c:pt idx="4">
                  <c:v>1.4160000000000004</c:v>
                </c:pt>
                <c:pt idx="5">
                  <c:v>1.4500000000000004</c:v>
                </c:pt>
                <c:pt idx="6">
                  <c:v>1.4840000000000004</c:v>
                </c:pt>
                <c:pt idx="7">
                  <c:v>1.5180000000000005</c:v>
                </c:pt>
                <c:pt idx="8">
                  <c:v>1.5520000000000005</c:v>
                </c:pt>
                <c:pt idx="9">
                  <c:v>1.5860000000000005</c:v>
                </c:pt>
                <c:pt idx="10">
                  <c:v>1.6200000000000006</c:v>
                </c:pt>
                <c:pt idx="11">
                  <c:v>1.6540000000000006</c:v>
                </c:pt>
                <c:pt idx="12">
                  <c:v>1.6880000000000006</c:v>
                </c:pt>
                <c:pt idx="13">
                  <c:v>1.7220000000000006</c:v>
                </c:pt>
                <c:pt idx="14">
                  <c:v>1.7560000000000007</c:v>
                </c:pt>
                <c:pt idx="15">
                  <c:v>1.7900000000000007</c:v>
                </c:pt>
                <c:pt idx="16">
                  <c:v>1.8240000000000007</c:v>
                </c:pt>
                <c:pt idx="17">
                  <c:v>1.8580000000000008</c:v>
                </c:pt>
                <c:pt idx="18">
                  <c:v>1.8920000000000008</c:v>
                </c:pt>
                <c:pt idx="19">
                  <c:v>1.9260000000000008</c:v>
                </c:pt>
                <c:pt idx="20">
                  <c:v>1.9600000000000009</c:v>
                </c:pt>
                <c:pt idx="21">
                  <c:v>1.9940000000000009</c:v>
                </c:pt>
                <c:pt idx="22">
                  <c:v>2.0280000000000009</c:v>
                </c:pt>
                <c:pt idx="23">
                  <c:v>2.0620000000000007</c:v>
                </c:pt>
                <c:pt idx="24">
                  <c:v>2.0960000000000005</c:v>
                </c:pt>
                <c:pt idx="25">
                  <c:v>2.1300000000000003</c:v>
                </c:pt>
                <c:pt idx="26">
                  <c:v>2.1640000000000001</c:v>
                </c:pt>
                <c:pt idx="27">
                  <c:v>2.198</c:v>
                </c:pt>
                <c:pt idx="28">
                  <c:v>2.2319999999999998</c:v>
                </c:pt>
                <c:pt idx="29">
                  <c:v>2.2659999999999996</c:v>
                </c:pt>
                <c:pt idx="30">
                  <c:v>2.2999999999999994</c:v>
                </c:pt>
                <c:pt idx="31">
                  <c:v>2.3339999999999992</c:v>
                </c:pt>
                <c:pt idx="32">
                  <c:v>2.367999999999999</c:v>
                </c:pt>
                <c:pt idx="33">
                  <c:v>2.4019999999999988</c:v>
                </c:pt>
                <c:pt idx="34">
                  <c:v>2.4359999999999986</c:v>
                </c:pt>
                <c:pt idx="35">
                  <c:v>2.4699999999999984</c:v>
                </c:pt>
                <c:pt idx="36">
                  <c:v>2.5039999999999982</c:v>
                </c:pt>
                <c:pt idx="37">
                  <c:v>2.537999999999998</c:v>
                </c:pt>
                <c:pt idx="38">
                  <c:v>2.5719999999999978</c:v>
                </c:pt>
                <c:pt idx="39">
                  <c:v>2.6059999999999977</c:v>
                </c:pt>
                <c:pt idx="40">
                  <c:v>2.6399999999999975</c:v>
                </c:pt>
                <c:pt idx="41">
                  <c:v>2.6739999999999973</c:v>
                </c:pt>
                <c:pt idx="42">
                  <c:v>2.7079999999999971</c:v>
                </c:pt>
                <c:pt idx="43">
                  <c:v>2.7419999999999969</c:v>
                </c:pt>
                <c:pt idx="44">
                  <c:v>2.7759999999999967</c:v>
                </c:pt>
                <c:pt idx="45">
                  <c:v>2.8099999999999965</c:v>
                </c:pt>
                <c:pt idx="46">
                  <c:v>2.8439999999999963</c:v>
                </c:pt>
                <c:pt idx="47">
                  <c:v>2.8779999999999961</c:v>
                </c:pt>
                <c:pt idx="48">
                  <c:v>2.9119999999999959</c:v>
                </c:pt>
                <c:pt idx="49">
                  <c:v>2.9459999999999957</c:v>
                </c:pt>
                <c:pt idx="50">
                  <c:v>2.9799999999999955</c:v>
                </c:pt>
                <c:pt idx="51">
                  <c:v>3.0139999999999953</c:v>
                </c:pt>
                <c:pt idx="52">
                  <c:v>3.0479999999999952</c:v>
                </c:pt>
                <c:pt idx="53">
                  <c:v>3.081999999999995</c:v>
                </c:pt>
                <c:pt idx="54">
                  <c:v>3.1159999999999948</c:v>
                </c:pt>
                <c:pt idx="55">
                  <c:v>3.1499999999999946</c:v>
                </c:pt>
                <c:pt idx="56">
                  <c:v>3.1839999999999944</c:v>
                </c:pt>
                <c:pt idx="57">
                  <c:v>3.2179999999999942</c:v>
                </c:pt>
                <c:pt idx="58">
                  <c:v>3.251999999999994</c:v>
                </c:pt>
                <c:pt idx="59">
                  <c:v>3.2859999999999938</c:v>
                </c:pt>
                <c:pt idx="60">
                  <c:v>3.3199999999999936</c:v>
                </c:pt>
                <c:pt idx="61">
                  <c:v>3.3539999999999934</c:v>
                </c:pt>
                <c:pt idx="62">
                  <c:v>3.3879999999999932</c:v>
                </c:pt>
                <c:pt idx="63">
                  <c:v>3.421999999999993</c:v>
                </c:pt>
                <c:pt idx="64">
                  <c:v>3.4559999999999929</c:v>
                </c:pt>
                <c:pt idx="65">
                  <c:v>3.4899999999999927</c:v>
                </c:pt>
                <c:pt idx="66">
                  <c:v>3.5239999999999925</c:v>
                </c:pt>
                <c:pt idx="67">
                  <c:v>3.5579999999999923</c:v>
                </c:pt>
                <c:pt idx="68">
                  <c:v>3.5919999999999921</c:v>
                </c:pt>
                <c:pt idx="69">
                  <c:v>3.6259999999999919</c:v>
                </c:pt>
                <c:pt idx="70">
                  <c:v>3.6599999999999917</c:v>
                </c:pt>
                <c:pt idx="71">
                  <c:v>3.6939999999999915</c:v>
                </c:pt>
                <c:pt idx="72">
                  <c:v>3.7279999999999913</c:v>
                </c:pt>
                <c:pt idx="73">
                  <c:v>3.7619999999999911</c:v>
                </c:pt>
                <c:pt idx="74">
                  <c:v>3.7959999999999909</c:v>
                </c:pt>
                <c:pt idx="75">
                  <c:v>3.8299999999999907</c:v>
                </c:pt>
                <c:pt idx="76">
                  <c:v>3.8639999999999906</c:v>
                </c:pt>
                <c:pt idx="77">
                  <c:v>3.8979999999999904</c:v>
                </c:pt>
                <c:pt idx="78">
                  <c:v>3.9319999999999902</c:v>
                </c:pt>
                <c:pt idx="79">
                  <c:v>3.96599999999999</c:v>
                </c:pt>
                <c:pt idx="80">
                  <c:v>4</c:v>
                </c:pt>
              </c:numCache>
            </c:numRef>
          </c:xVal>
          <c:yVal>
            <c:numRef>
              <c:f>'Right-Tailed'!$D$91:$D$171</c:f>
              <c:numCache>
                <c:formatCode>General</c:formatCode>
                <c:ptCount val="81"/>
                <c:pt idx="0">
                  <c:v>0.17584743029766231</c:v>
                </c:pt>
                <c:pt idx="1">
                  <c:v>0.16826140390921293</c:v>
                </c:pt>
                <c:pt idx="2">
                  <c:v>0.16081662581589043</c:v>
                </c:pt>
                <c:pt idx="3">
                  <c:v>0.15352366826268224</c:v>
                </c:pt>
                <c:pt idx="4">
                  <c:v>0.1463921157305455</c:v>
                </c:pt>
                <c:pt idx="5">
                  <c:v>0.13943056644536017</c:v>
                </c:pt>
                <c:pt idx="6">
                  <c:v>0.13264663938051682</c:v>
                </c:pt>
                <c:pt idx="7">
                  <c:v>0.12604698645071646</c:v>
                </c:pt>
                <c:pt idx="8">
                  <c:v>0.11963730956781161</c:v>
                </c:pt>
                <c:pt idx="9">
                  <c:v>0.11342238220700607</c:v>
                </c:pt>
                <c:pt idx="10">
                  <c:v>0.10740607511348373</c:v>
                </c:pt>
                <c:pt idx="11">
                  <c:v>0.10159138576552403</c:v>
                </c:pt>
                <c:pt idx="12">
                  <c:v>9.5980471200316622E-2</c:v>
                </c:pt>
                <c:pt idx="13">
                  <c:v>9.057468380289381E-2</c:v>
                </c:pt>
                <c:pt idx="14">
                  <c:v>8.5374609656703057E-2</c:v>
                </c:pt>
                <c:pt idx="15">
                  <c:v>8.0380109056154059E-2</c:v>
                </c:pt>
                <c:pt idx="16">
                  <c:v>7.5590358786774101E-2</c:v>
                </c:pt>
                <c:pt idx="17">
                  <c:v>7.1003895787143945E-2</c:v>
                </c:pt>
                <c:pt idx="18">
                  <c:v>6.6618661818294803E-2</c:v>
                </c:pt>
                <c:pt idx="19">
                  <c:v>6.2432048780435796E-2</c:v>
                </c:pt>
                <c:pt idx="20">
                  <c:v>5.8440944333451372E-2</c:v>
                </c:pt>
                <c:pt idx="21">
                  <c:v>5.4641777496246942E-2</c:v>
                </c:pt>
                <c:pt idx="22">
                  <c:v>5.1030563920417597E-2</c:v>
                </c:pt>
                <c:pt idx="23">
                  <c:v>4.7602950555551693E-2</c:v>
                </c:pt>
                <c:pt idx="24">
                  <c:v>4.4354259446449142E-2</c:v>
                </c:pt>
                <c:pt idx="25">
                  <c:v>4.1279530426330382E-2</c:v>
                </c:pt>
                <c:pt idx="26">
                  <c:v>3.837356249443994E-2</c:v>
                </c:pt>
                <c:pt idx="27">
                  <c:v>3.5630953691034084E-2</c:v>
                </c:pt>
                <c:pt idx="28">
                  <c:v>3.3046139307314849E-2</c:v>
                </c:pt>
                <c:pt idx="29">
                  <c:v>3.0613428292193094E-2</c:v>
                </c:pt>
                <c:pt idx="30">
                  <c:v>2.832703774160121E-2</c:v>
                </c:pt>
                <c:pt idx="31">
                  <c:v>2.618112537922896E-2</c:v>
                </c:pt>
                <c:pt idx="32">
                  <c:v>2.4169819959840907E-2</c:v>
                </c:pt>
                <c:pt idx="33">
                  <c:v>2.2287249547591922E-2</c:v>
                </c:pt>
                <c:pt idx="34">
                  <c:v>2.0527567641850354E-2</c:v>
                </c:pt>
                <c:pt idx="35">
                  <c:v>1.8884977141856246E-2</c:v>
                </c:pt>
                <c:pt idx="36">
                  <c:v>1.7353752158990474E-2</c:v>
                </c:pt>
                <c:pt idx="37">
                  <c:v>1.592825770144474E-2</c:v>
                </c:pt>
                <c:pt idx="38">
                  <c:v>1.4602967270612218E-2</c:v>
                </c:pt>
                <c:pt idx="39">
                  <c:v>1.3372478421538981E-2</c:v>
                </c:pt>
                <c:pt idx="40">
                  <c:v>1.2231526351278058E-2</c:v>
                </c:pt>
                <c:pt idx="41">
                  <c:v>1.1174995588980722E-2</c:v>
                </c:pt>
                <c:pt idx="42">
                  <c:v>1.0197929870068834E-2</c:v>
                </c:pt>
                <c:pt idx="43">
                  <c:v>9.2955402838965327E-3</c:v>
                </c:pt>
                <c:pt idx="44">
                  <c:v>8.4632117899824996E-3</c:v>
                </c:pt>
                <c:pt idx="45">
                  <c:v>7.6965082022374008E-3</c:v>
                </c:pt>
                <c:pt idx="46">
                  <c:v>6.9911757436980958E-3</c:v>
                </c:pt>
                <c:pt idx="47">
                  <c:v>6.3431452761900462E-3</c:v>
                </c:pt>
                <c:pt idx="48">
                  <c:v>5.7485333101581137E-3</c:v>
                </c:pt>
                <c:pt idx="49">
                  <c:v>5.2036418997234981E-3</c:v>
                </c:pt>
                <c:pt idx="50">
                  <c:v>4.7049575269340425E-3</c:v>
                </c:pt>
                <c:pt idx="51">
                  <c:v>4.2491490772709186E-3</c:v>
                </c:pt>
                <c:pt idx="52">
                  <c:v>3.833065005851169E-3</c:v>
                </c:pt>
                <c:pt idx="53">
                  <c:v>3.4537297905169527E-3</c:v>
                </c:pt>
                <c:pt idx="54">
                  <c:v>3.1083397642196545E-3</c:v>
                </c:pt>
                <c:pt idx="55">
                  <c:v>2.7942584148794945E-3</c:v>
                </c:pt>
                <c:pt idx="56">
                  <c:v>2.5090112363136924E-3</c:v>
                </c:pt>
                <c:pt idx="57">
                  <c:v>2.2502802089593836E-3</c:v>
                </c:pt>
                <c:pt idx="58">
                  <c:v>2.0158979840470682E-3</c:v>
                </c:pt>
                <c:pt idx="59">
                  <c:v>1.8038418396767661E-3</c:v>
                </c:pt>
                <c:pt idx="60">
                  <c:v>1.6122274719771576E-3</c:v>
                </c:pt>
                <c:pt idx="61">
                  <c:v>1.4393026792464876E-3</c:v>
                </c:pt>
                <c:pt idx="62">
                  <c:v>1.2834409917360375E-3</c:v>
                </c:pt>
                <c:pt idx="63">
                  <c:v>1.1431352945894245E-3</c:v>
                </c:pt>
                <c:pt idx="64">
                  <c:v>1.016991486434789E-3</c:v>
                </c:pt>
                <c:pt idx="65">
                  <c:v>9.0372221127754866E-4</c:v>
                </c:pt>
                <c:pt idx="66">
                  <c:v>8.0214069668820421E-4</c:v>
                </c:pt>
                <c:pt idx="67">
                  <c:v>7.1115472684727223E-4</c:v>
                </c:pt>
                <c:pt idx="68">
                  <c:v>6.2976077481674748E-4</c:v>
                </c:pt>
                <c:pt idx="69">
                  <c:v>5.5703831446932909E-4</c:v>
                </c:pt>
                <c:pt idx="70">
                  <c:v>4.9214432883290841E-4</c:v>
                </c:pt>
                <c:pt idx="71">
                  <c:v>4.3430802820475071E-4</c:v>
                </c:pt>
                <c:pt idx="72">
                  <c:v>3.828257882598291E-4</c:v>
                </c:pt>
                <c:pt idx="73">
                  <c:v>3.3705631552012426E-4</c:v>
                </c:pt>
                <c:pt idx="74">
                  <c:v>2.9641604496275929E-4</c:v>
                </c:pt>
                <c:pt idx="75">
                  <c:v>2.6037477221845168E-4</c:v>
                </c:pt>
                <c:pt idx="76">
                  <c:v>2.2845152073968074E-4</c:v>
                </c:pt>
                <c:pt idx="77">
                  <c:v>2.0021064249014316E-4</c:v>
                </c:pt>
                <c:pt idx="78">
                  <c:v>1.7525814911203649E-4</c:v>
                </c:pt>
                <c:pt idx="79">
                  <c:v>1.5323826915281816E-4</c:v>
                </c:pt>
                <c:pt idx="80">
                  <c:v>1.3383022576488537E-4</c:v>
                </c:pt>
              </c:numCache>
            </c:numRef>
          </c:yVal>
          <c:smooth val="1"/>
        </c:ser>
        <c:ser>
          <c:idx val="0"/>
          <c:order val="1"/>
          <c:tx>
            <c:v>Density</c:v>
          </c:tx>
          <c:spPr>
            <a:ln w="38100">
              <a:solidFill>
                <a:srgbClr val="0000FF"/>
              </a:solidFill>
              <a:prstDash val="solid"/>
            </a:ln>
          </c:spPr>
          <c:marker>
            <c:symbol val="none"/>
          </c:marker>
          <c:xVal>
            <c:numRef>
              <c:f>'Right-Tailed'!$C$46:$C$86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'Right-Tailed'!$D$46:$D$86</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'Right-Tailed'!$D$21</c:f>
              <c:strCache>
                <c:ptCount val="1"/>
                <c:pt idx="0">
                  <c:v>10.03%</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'Right-Tailed'!$C$91</c:f>
              <c:numCache>
                <c:formatCode>General</c:formatCode>
                <c:ptCount val="1"/>
                <c:pt idx="0">
                  <c:v>1.2800000000000002</c:v>
                </c:pt>
              </c:numCache>
            </c:numRef>
          </c:xVal>
          <c:yVal>
            <c:numRef>
              <c:f>'Right-Tailed'!$D$91</c:f>
              <c:numCache>
                <c:formatCode>General</c:formatCode>
                <c:ptCount val="1"/>
                <c:pt idx="0">
                  <c:v>0.17584743029766231</c:v>
                </c:pt>
              </c:numCache>
            </c:numRef>
          </c:yVal>
          <c:smooth val="1"/>
        </c:ser>
        <c:ser>
          <c:idx val="3"/>
          <c:order val="3"/>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'Right-Tailed'!$D$29</c:f>
              <c:numCache>
                <c:formatCode>General</c:formatCode>
                <c:ptCount val="1"/>
                <c:pt idx="0">
                  <c:v>1.28</c:v>
                </c:pt>
              </c:numCache>
            </c:numRef>
          </c:xVal>
          <c:yVal>
            <c:numLit>
              <c:formatCode>General</c:formatCode>
              <c:ptCount val="1"/>
              <c:pt idx="0">
                <c:v>0.02</c:v>
              </c:pt>
            </c:numLit>
          </c:yVal>
          <c:smooth val="1"/>
        </c:ser>
        <c:dLbls>
          <c:showLegendKey val="0"/>
          <c:showVal val="0"/>
          <c:showCatName val="0"/>
          <c:showSerName val="0"/>
          <c:showPercent val="0"/>
          <c:showBubbleSize val="0"/>
        </c:dLbls>
        <c:axId val="117871744"/>
        <c:axId val="117874048"/>
      </c:scatterChart>
      <c:valAx>
        <c:axId val="117871744"/>
        <c:scaling>
          <c:orientation val="minMax"/>
        </c:scaling>
        <c:delete val="0"/>
        <c:axPos val="b"/>
        <c:title>
          <c:tx>
            <c:rich>
              <a:bodyPr/>
              <a:lstStyle/>
              <a:p>
                <a:pPr>
                  <a:defRPr/>
                </a:pPr>
                <a:r>
                  <a:rPr lang="en-US"/>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7874048"/>
        <c:crosses val="autoZero"/>
        <c:crossBetween val="midCat"/>
      </c:valAx>
      <c:valAx>
        <c:axId val="11787404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7871744"/>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Standard Normal Probability Distribution</a:t>
            </a:r>
          </a:p>
        </c:rich>
      </c:tx>
      <c:layout>
        <c:manualLayout>
          <c:xMode val="edge"/>
          <c:yMode val="edge"/>
          <c:x val="0.14217495889936835"/>
          <c:y val="5.8622702419383659E-2"/>
        </c:manualLayout>
      </c:layout>
      <c:overlay val="1"/>
    </c:title>
    <c:autoTitleDeleted val="0"/>
    <c:plotArea>
      <c:layout>
        <c:manualLayout>
          <c:layoutTarget val="inner"/>
          <c:xMode val="edge"/>
          <c:yMode val="edge"/>
          <c:x val="0.142669089440743"/>
          <c:y val="0.24559706058961586"/>
          <c:w val="0.73634778805341916"/>
          <c:h val="0.51124840157970131"/>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'Right-Tailed'!$C$91:$C$171</c:f>
              <c:numCache>
                <c:formatCode>General</c:formatCode>
                <c:ptCount val="81"/>
                <c:pt idx="0">
                  <c:v>1.2800000000000002</c:v>
                </c:pt>
                <c:pt idx="1">
                  <c:v>1.3140000000000003</c:v>
                </c:pt>
                <c:pt idx="2">
                  <c:v>1.3480000000000003</c:v>
                </c:pt>
                <c:pt idx="3">
                  <c:v>1.3820000000000003</c:v>
                </c:pt>
                <c:pt idx="4">
                  <c:v>1.4160000000000004</c:v>
                </c:pt>
                <c:pt idx="5">
                  <c:v>1.4500000000000004</c:v>
                </c:pt>
                <c:pt idx="6">
                  <c:v>1.4840000000000004</c:v>
                </c:pt>
                <c:pt idx="7">
                  <c:v>1.5180000000000005</c:v>
                </c:pt>
                <c:pt idx="8">
                  <c:v>1.5520000000000005</c:v>
                </c:pt>
                <c:pt idx="9">
                  <c:v>1.5860000000000005</c:v>
                </c:pt>
                <c:pt idx="10">
                  <c:v>1.6200000000000006</c:v>
                </c:pt>
                <c:pt idx="11">
                  <c:v>1.6540000000000006</c:v>
                </c:pt>
                <c:pt idx="12">
                  <c:v>1.6880000000000006</c:v>
                </c:pt>
                <c:pt idx="13">
                  <c:v>1.7220000000000006</c:v>
                </c:pt>
                <c:pt idx="14">
                  <c:v>1.7560000000000007</c:v>
                </c:pt>
                <c:pt idx="15">
                  <c:v>1.7900000000000007</c:v>
                </c:pt>
                <c:pt idx="16">
                  <c:v>1.8240000000000007</c:v>
                </c:pt>
                <c:pt idx="17">
                  <c:v>1.8580000000000008</c:v>
                </c:pt>
                <c:pt idx="18">
                  <c:v>1.8920000000000008</c:v>
                </c:pt>
                <c:pt idx="19">
                  <c:v>1.9260000000000008</c:v>
                </c:pt>
                <c:pt idx="20">
                  <c:v>1.9600000000000009</c:v>
                </c:pt>
                <c:pt idx="21">
                  <c:v>1.9940000000000009</c:v>
                </c:pt>
                <c:pt idx="22">
                  <c:v>2.0280000000000009</c:v>
                </c:pt>
                <c:pt idx="23">
                  <c:v>2.0620000000000007</c:v>
                </c:pt>
                <c:pt idx="24">
                  <c:v>2.0960000000000005</c:v>
                </c:pt>
                <c:pt idx="25">
                  <c:v>2.1300000000000003</c:v>
                </c:pt>
                <c:pt idx="26">
                  <c:v>2.1640000000000001</c:v>
                </c:pt>
                <c:pt idx="27">
                  <c:v>2.198</c:v>
                </c:pt>
                <c:pt idx="28">
                  <c:v>2.2319999999999998</c:v>
                </c:pt>
                <c:pt idx="29">
                  <c:v>2.2659999999999996</c:v>
                </c:pt>
                <c:pt idx="30">
                  <c:v>2.2999999999999994</c:v>
                </c:pt>
                <c:pt idx="31">
                  <c:v>2.3339999999999992</c:v>
                </c:pt>
                <c:pt idx="32">
                  <c:v>2.367999999999999</c:v>
                </c:pt>
                <c:pt idx="33">
                  <c:v>2.4019999999999988</c:v>
                </c:pt>
                <c:pt idx="34">
                  <c:v>2.4359999999999986</c:v>
                </c:pt>
                <c:pt idx="35">
                  <c:v>2.4699999999999984</c:v>
                </c:pt>
                <c:pt idx="36">
                  <c:v>2.5039999999999982</c:v>
                </c:pt>
                <c:pt idx="37">
                  <c:v>2.537999999999998</c:v>
                </c:pt>
                <c:pt idx="38">
                  <c:v>2.5719999999999978</c:v>
                </c:pt>
                <c:pt idx="39">
                  <c:v>2.6059999999999977</c:v>
                </c:pt>
                <c:pt idx="40">
                  <c:v>2.6399999999999975</c:v>
                </c:pt>
                <c:pt idx="41">
                  <c:v>2.6739999999999973</c:v>
                </c:pt>
                <c:pt idx="42">
                  <c:v>2.7079999999999971</c:v>
                </c:pt>
                <c:pt idx="43">
                  <c:v>2.7419999999999969</c:v>
                </c:pt>
                <c:pt idx="44">
                  <c:v>2.7759999999999967</c:v>
                </c:pt>
                <c:pt idx="45">
                  <c:v>2.8099999999999965</c:v>
                </c:pt>
                <c:pt idx="46">
                  <c:v>2.8439999999999963</c:v>
                </c:pt>
                <c:pt idx="47">
                  <c:v>2.8779999999999961</c:v>
                </c:pt>
                <c:pt idx="48">
                  <c:v>2.9119999999999959</c:v>
                </c:pt>
                <c:pt idx="49">
                  <c:v>2.9459999999999957</c:v>
                </c:pt>
                <c:pt idx="50">
                  <c:v>2.9799999999999955</c:v>
                </c:pt>
                <c:pt idx="51">
                  <c:v>3.0139999999999953</c:v>
                </c:pt>
                <c:pt idx="52">
                  <c:v>3.0479999999999952</c:v>
                </c:pt>
                <c:pt idx="53">
                  <c:v>3.081999999999995</c:v>
                </c:pt>
                <c:pt idx="54">
                  <c:v>3.1159999999999948</c:v>
                </c:pt>
                <c:pt idx="55">
                  <c:v>3.1499999999999946</c:v>
                </c:pt>
                <c:pt idx="56">
                  <c:v>3.1839999999999944</c:v>
                </c:pt>
                <c:pt idx="57">
                  <c:v>3.2179999999999942</c:v>
                </c:pt>
                <c:pt idx="58">
                  <c:v>3.251999999999994</c:v>
                </c:pt>
                <c:pt idx="59">
                  <c:v>3.2859999999999938</c:v>
                </c:pt>
                <c:pt idx="60">
                  <c:v>3.3199999999999936</c:v>
                </c:pt>
                <c:pt idx="61">
                  <c:v>3.3539999999999934</c:v>
                </c:pt>
                <c:pt idx="62">
                  <c:v>3.3879999999999932</c:v>
                </c:pt>
                <c:pt idx="63">
                  <c:v>3.421999999999993</c:v>
                </c:pt>
                <c:pt idx="64">
                  <c:v>3.4559999999999929</c:v>
                </c:pt>
                <c:pt idx="65">
                  <c:v>3.4899999999999927</c:v>
                </c:pt>
                <c:pt idx="66">
                  <c:v>3.5239999999999925</c:v>
                </c:pt>
                <c:pt idx="67">
                  <c:v>3.5579999999999923</c:v>
                </c:pt>
                <c:pt idx="68">
                  <c:v>3.5919999999999921</c:v>
                </c:pt>
                <c:pt idx="69">
                  <c:v>3.6259999999999919</c:v>
                </c:pt>
                <c:pt idx="70">
                  <c:v>3.6599999999999917</c:v>
                </c:pt>
                <c:pt idx="71">
                  <c:v>3.6939999999999915</c:v>
                </c:pt>
                <c:pt idx="72">
                  <c:v>3.7279999999999913</c:v>
                </c:pt>
                <c:pt idx="73">
                  <c:v>3.7619999999999911</c:v>
                </c:pt>
                <c:pt idx="74">
                  <c:v>3.7959999999999909</c:v>
                </c:pt>
                <c:pt idx="75">
                  <c:v>3.8299999999999907</c:v>
                </c:pt>
                <c:pt idx="76">
                  <c:v>3.8639999999999906</c:v>
                </c:pt>
                <c:pt idx="77">
                  <c:v>3.8979999999999904</c:v>
                </c:pt>
                <c:pt idx="78">
                  <c:v>3.9319999999999902</c:v>
                </c:pt>
                <c:pt idx="79">
                  <c:v>3.96599999999999</c:v>
                </c:pt>
                <c:pt idx="80">
                  <c:v>4</c:v>
                </c:pt>
              </c:numCache>
            </c:numRef>
          </c:xVal>
          <c:yVal>
            <c:numRef>
              <c:f>'Right-Tailed'!$D$91:$D$171</c:f>
              <c:numCache>
                <c:formatCode>General</c:formatCode>
                <c:ptCount val="81"/>
                <c:pt idx="0">
                  <c:v>0.17584743029766231</c:v>
                </c:pt>
                <c:pt idx="1">
                  <c:v>0.16826140390921293</c:v>
                </c:pt>
                <c:pt idx="2">
                  <c:v>0.16081662581589043</c:v>
                </c:pt>
                <c:pt idx="3">
                  <c:v>0.15352366826268224</c:v>
                </c:pt>
                <c:pt idx="4">
                  <c:v>0.1463921157305455</c:v>
                </c:pt>
                <c:pt idx="5">
                  <c:v>0.13943056644536017</c:v>
                </c:pt>
                <c:pt idx="6">
                  <c:v>0.13264663938051682</c:v>
                </c:pt>
                <c:pt idx="7">
                  <c:v>0.12604698645071646</c:v>
                </c:pt>
                <c:pt idx="8">
                  <c:v>0.11963730956781161</c:v>
                </c:pt>
                <c:pt idx="9">
                  <c:v>0.11342238220700607</c:v>
                </c:pt>
                <c:pt idx="10">
                  <c:v>0.10740607511348373</c:v>
                </c:pt>
                <c:pt idx="11">
                  <c:v>0.10159138576552403</c:v>
                </c:pt>
                <c:pt idx="12">
                  <c:v>9.5980471200316622E-2</c:v>
                </c:pt>
                <c:pt idx="13">
                  <c:v>9.057468380289381E-2</c:v>
                </c:pt>
                <c:pt idx="14">
                  <c:v>8.5374609656703057E-2</c:v>
                </c:pt>
                <c:pt idx="15">
                  <c:v>8.0380109056154059E-2</c:v>
                </c:pt>
                <c:pt idx="16">
                  <c:v>7.5590358786774101E-2</c:v>
                </c:pt>
                <c:pt idx="17">
                  <c:v>7.1003895787143945E-2</c:v>
                </c:pt>
                <c:pt idx="18">
                  <c:v>6.6618661818294803E-2</c:v>
                </c:pt>
                <c:pt idx="19">
                  <c:v>6.2432048780435796E-2</c:v>
                </c:pt>
                <c:pt idx="20">
                  <c:v>5.8440944333451372E-2</c:v>
                </c:pt>
                <c:pt idx="21">
                  <c:v>5.4641777496246942E-2</c:v>
                </c:pt>
                <c:pt idx="22">
                  <c:v>5.1030563920417597E-2</c:v>
                </c:pt>
                <c:pt idx="23">
                  <c:v>4.7602950555551693E-2</c:v>
                </c:pt>
                <c:pt idx="24">
                  <c:v>4.4354259446449142E-2</c:v>
                </c:pt>
                <c:pt idx="25">
                  <c:v>4.1279530426330382E-2</c:v>
                </c:pt>
                <c:pt idx="26">
                  <c:v>3.837356249443994E-2</c:v>
                </c:pt>
                <c:pt idx="27">
                  <c:v>3.5630953691034084E-2</c:v>
                </c:pt>
                <c:pt idx="28">
                  <c:v>3.3046139307314849E-2</c:v>
                </c:pt>
                <c:pt idx="29">
                  <c:v>3.0613428292193094E-2</c:v>
                </c:pt>
                <c:pt idx="30">
                  <c:v>2.832703774160121E-2</c:v>
                </c:pt>
                <c:pt idx="31">
                  <c:v>2.618112537922896E-2</c:v>
                </c:pt>
                <c:pt idx="32">
                  <c:v>2.4169819959840907E-2</c:v>
                </c:pt>
                <c:pt idx="33">
                  <c:v>2.2287249547591922E-2</c:v>
                </c:pt>
                <c:pt idx="34">
                  <c:v>2.0527567641850354E-2</c:v>
                </c:pt>
                <c:pt idx="35">
                  <c:v>1.8884977141856246E-2</c:v>
                </c:pt>
                <c:pt idx="36">
                  <c:v>1.7353752158990474E-2</c:v>
                </c:pt>
                <c:pt idx="37">
                  <c:v>1.592825770144474E-2</c:v>
                </c:pt>
                <c:pt idx="38">
                  <c:v>1.4602967270612218E-2</c:v>
                </c:pt>
                <c:pt idx="39">
                  <c:v>1.3372478421538981E-2</c:v>
                </c:pt>
                <c:pt idx="40">
                  <c:v>1.2231526351278058E-2</c:v>
                </c:pt>
                <c:pt idx="41">
                  <c:v>1.1174995588980722E-2</c:v>
                </c:pt>
                <c:pt idx="42">
                  <c:v>1.0197929870068834E-2</c:v>
                </c:pt>
                <c:pt idx="43">
                  <c:v>9.2955402838965327E-3</c:v>
                </c:pt>
                <c:pt idx="44">
                  <c:v>8.4632117899824996E-3</c:v>
                </c:pt>
                <c:pt idx="45">
                  <c:v>7.6965082022374008E-3</c:v>
                </c:pt>
                <c:pt idx="46">
                  <c:v>6.9911757436980958E-3</c:v>
                </c:pt>
                <c:pt idx="47">
                  <c:v>6.3431452761900462E-3</c:v>
                </c:pt>
                <c:pt idx="48">
                  <c:v>5.7485333101581137E-3</c:v>
                </c:pt>
                <c:pt idx="49">
                  <c:v>5.2036418997234981E-3</c:v>
                </c:pt>
                <c:pt idx="50">
                  <c:v>4.7049575269340425E-3</c:v>
                </c:pt>
                <c:pt idx="51">
                  <c:v>4.2491490772709186E-3</c:v>
                </c:pt>
                <c:pt idx="52">
                  <c:v>3.833065005851169E-3</c:v>
                </c:pt>
                <c:pt idx="53">
                  <c:v>3.4537297905169527E-3</c:v>
                </c:pt>
                <c:pt idx="54">
                  <c:v>3.1083397642196545E-3</c:v>
                </c:pt>
                <c:pt idx="55">
                  <c:v>2.7942584148794945E-3</c:v>
                </c:pt>
                <c:pt idx="56">
                  <c:v>2.5090112363136924E-3</c:v>
                </c:pt>
                <c:pt idx="57">
                  <c:v>2.2502802089593836E-3</c:v>
                </c:pt>
                <c:pt idx="58">
                  <c:v>2.0158979840470682E-3</c:v>
                </c:pt>
                <c:pt idx="59">
                  <c:v>1.8038418396767661E-3</c:v>
                </c:pt>
                <c:pt idx="60">
                  <c:v>1.6122274719771576E-3</c:v>
                </c:pt>
                <c:pt idx="61">
                  <c:v>1.4393026792464876E-3</c:v>
                </c:pt>
                <c:pt idx="62">
                  <c:v>1.2834409917360375E-3</c:v>
                </c:pt>
                <c:pt idx="63">
                  <c:v>1.1431352945894245E-3</c:v>
                </c:pt>
                <c:pt idx="64">
                  <c:v>1.016991486434789E-3</c:v>
                </c:pt>
                <c:pt idx="65">
                  <c:v>9.0372221127754866E-4</c:v>
                </c:pt>
                <c:pt idx="66">
                  <c:v>8.0214069668820421E-4</c:v>
                </c:pt>
                <c:pt idx="67">
                  <c:v>7.1115472684727223E-4</c:v>
                </c:pt>
                <c:pt idx="68">
                  <c:v>6.2976077481674748E-4</c:v>
                </c:pt>
                <c:pt idx="69">
                  <c:v>5.5703831446932909E-4</c:v>
                </c:pt>
                <c:pt idx="70">
                  <c:v>4.9214432883290841E-4</c:v>
                </c:pt>
                <c:pt idx="71">
                  <c:v>4.3430802820475071E-4</c:v>
                </c:pt>
                <c:pt idx="72">
                  <c:v>3.828257882598291E-4</c:v>
                </c:pt>
                <c:pt idx="73">
                  <c:v>3.3705631552012426E-4</c:v>
                </c:pt>
                <c:pt idx="74">
                  <c:v>2.9641604496275929E-4</c:v>
                </c:pt>
                <c:pt idx="75">
                  <c:v>2.6037477221845168E-4</c:v>
                </c:pt>
                <c:pt idx="76">
                  <c:v>2.2845152073968074E-4</c:v>
                </c:pt>
                <c:pt idx="77">
                  <c:v>2.0021064249014316E-4</c:v>
                </c:pt>
                <c:pt idx="78">
                  <c:v>1.7525814911203649E-4</c:v>
                </c:pt>
                <c:pt idx="79">
                  <c:v>1.5323826915281816E-4</c:v>
                </c:pt>
                <c:pt idx="80">
                  <c:v>1.3383022576488537E-4</c:v>
                </c:pt>
              </c:numCache>
            </c:numRef>
          </c:yVal>
          <c:smooth val="1"/>
        </c:ser>
        <c:ser>
          <c:idx val="0"/>
          <c:order val="1"/>
          <c:tx>
            <c:v>Density</c:v>
          </c:tx>
          <c:spPr>
            <a:ln w="38100">
              <a:solidFill>
                <a:srgbClr val="0000FF"/>
              </a:solidFill>
              <a:prstDash val="solid"/>
            </a:ln>
          </c:spPr>
          <c:marker>
            <c:symbol val="none"/>
          </c:marker>
          <c:xVal>
            <c:numRef>
              <c:f>'Right-Tailed'!$C$46:$C$86</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'Right-Tailed'!$D$46:$D$86</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strRef>
              <c:f>'Right-Tailed'!$D$21</c:f>
              <c:strCache>
                <c:ptCount val="1"/>
                <c:pt idx="0">
                  <c:v>10.03%</c:v>
                </c:pt>
              </c:strCache>
            </c:strRef>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'Right-Tailed'!$C$91</c:f>
              <c:numCache>
                <c:formatCode>General</c:formatCode>
                <c:ptCount val="1"/>
                <c:pt idx="0">
                  <c:v>1.2800000000000002</c:v>
                </c:pt>
              </c:numCache>
            </c:numRef>
          </c:xVal>
          <c:yVal>
            <c:numRef>
              <c:f>'Right-Tailed'!$D$91</c:f>
              <c:numCache>
                <c:formatCode>General</c:formatCode>
                <c:ptCount val="1"/>
                <c:pt idx="0">
                  <c:v>0.17584743029766231</c:v>
                </c:pt>
              </c:numCache>
            </c:numRef>
          </c:yVal>
          <c:smooth val="1"/>
        </c:ser>
        <c:ser>
          <c:idx val="3"/>
          <c:order val="3"/>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'Right-Tailed'!$D$29</c:f>
              <c:numCache>
                <c:formatCode>General</c:formatCode>
                <c:ptCount val="1"/>
                <c:pt idx="0">
                  <c:v>1.28</c:v>
                </c:pt>
              </c:numCache>
            </c:numRef>
          </c:xVal>
          <c:yVal>
            <c:numLit>
              <c:formatCode>General</c:formatCode>
              <c:ptCount val="1"/>
              <c:pt idx="0">
                <c:v>0.02</c:v>
              </c:pt>
            </c:numLit>
          </c:yVal>
          <c:smooth val="1"/>
        </c:ser>
        <c:dLbls>
          <c:showLegendKey val="0"/>
          <c:showVal val="0"/>
          <c:showCatName val="0"/>
          <c:showSerName val="0"/>
          <c:showPercent val="0"/>
          <c:showBubbleSize val="0"/>
        </c:dLbls>
        <c:axId val="118668672"/>
        <c:axId val="177470080"/>
      </c:scatterChart>
      <c:valAx>
        <c:axId val="118668672"/>
        <c:scaling>
          <c:orientation val="minMax"/>
        </c:scaling>
        <c:delete val="0"/>
        <c:axPos val="b"/>
        <c:title>
          <c:tx>
            <c:rich>
              <a:bodyPr/>
              <a:lstStyle/>
              <a:p>
                <a:pPr>
                  <a:defRPr sz="1600" baseline="0"/>
                </a:pPr>
                <a:r>
                  <a:rPr lang="en-US" sz="1600" baseline="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Verdana"/>
                <a:ea typeface="Verdana"/>
                <a:cs typeface="Verdana"/>
              </a:defRPr>
            </a:pPr>
            <a:endParaRPr lang="en-US"/>
          </a:p>
        </c:txPr>
        <c:crossAx val="177470080"/>
        <c:crosses val="autoZero"/>
        <c:crossBetween val="midCat"/>
      </c:valAx>
      <c:valAx>
        <c:axId val="177470080"/>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18668672"/>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aseline="0"/>
            </a:pPr>
            <a:r>
              <a:rPr lang="en-US" sz="1200" baseline="0"/>
              <a:t>Standard Normal Probability Distribution</a:t>
            </a:r>
          </a:p>
        </c:rich>
      </c:tx>
      <c:layout>
        <c:manualLayout>
          <c:xMode val="edge"/>
          <c:yMode val="edge"/>
          <c:x val="0.21854977083088495"/>
          <c:y val="4.5039100163868584E-2"/>
        </c:manualLayout>
      </c:layout>
      <c:overlay val="1"/>
    </c:title>
    <c:autoTitleDeleted val="0"/>
    <c:plotArea>
      <c:layout>
        <c:manualLayout>
          <c:layoutTarget val="inner"/>
          <c:xMode val="edge"/>
          <c:yMode val="edge"/>
          <c:x val="0.13678153414902738"/>
          <c:y val="0.24827749800549795"/>
          <c:w val="0.72084198430420088"/>
          <c:h val="0.56907687363102377"/>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Between!$C$100:$C$180</c:f>
              <c:numCache>
                <c:formatCode>General</c:formatCode>
                <c:ptCount val="81"/>
                <c:pt idx="0">
                  <c:v>-1.65</c:v>
                </c:pt>
                <c:pt idx="1">
                  <c:v>-1.6048749999999998</c:v>
                </c:pt>
                <c:pt idx="2">
                  <c:v>-1.5597499999999997</c:v>
                </c:pt>
                <c:pt idx="3">
                  <c:v>-1.5146249999999997</c:v>
                </c:pt>
                <c:pt idx="4">
                  <c:v>-1.4694999999999996</c:v>
                </c:pt>
                <c:pt idx="5">
                  <c:v>-1.4243749999999995</c:v>
                </c:pt>
                <c:pt idx="6">
                  <c:v>-1.3792499999999994</c:v>
                </c:pt>
                <c:pt idx="7">
                  <c:v>-1.3341249999999993</c:v>
                </c:pt>
                <c:pt idx="8">
                  <c:v>-1.2889999999999993</c:v>
                </c:pt>
                <c:pt idx="9">
                  <c:v>-1.2438749999999992</c:v>
                </c:pt>
                <c:pt idx="10">
                  <c:v>-1.1987499999999991</c:v>
                </c:pt>
                <c:pt idx="11">
                  <c:v>-1.153624999999999</c:v>
                </c:pt>
                <c:pt idx="12">
                  <c:v>-1.1084999999999989</c:v>
                </c:pt>
                <c:pt idx="13">
                  <c:v>-1.0633749999999988</c:v>
                </c:pt>
                <c:pt idx="14">
                  <c:v>-1.0182499999999988</c:v>
                </c:pt>
                <c:pt idx="15">
                  <c:v>-0.9731249999999988</c:v>
                </c:pt>
                <c:pt idx="16">
                  <c:v>-0.92799999999999883</c:v>
                </c:pt>
                <c:pt idx="17">
                  <c:v>-0.88287499999999886</c:v>
                </c:pt>
                <c:pt idx="18">
                  <c:v>-0.83774999999999888</c:v>
                </c:pt>
                <c:pt idx="19">
                  <c:v>-0.79262499999999891</c:v>
                </c:pt>
                <c:pt idx="20">
                  <c:v>-0.74749999999999894</c:v>
                </c:pt>
                <c:pt idx="21">
                  <c:v>-0.70237499999999897</c:v>
                </c:pt>
                <c:pt idx="22">
                  <c:v>-0.657249999999999</c:v>
                </c:pt>
                <c:pt idx="23">
                  <c:v>-0.61212499999999903</c:v>
                </c:pt>
                <c:pt idx="24">
                  <c:v>-0.56699999999999906</c:v>
                </c:pt>
                <c:pt idx="25">
                  <c:v>-0.52187499999999909</c:v>
                </c:pt>
                <c:pt idx="26">
                  <c:v>-0.47674999999999912</c:v>
                </c:pt>
                <c:pt idx="27">
                  <c:v>-0.43162499999999915</c:v>
                </c:pt>
                <c:pt idx="28">
                  <c:v>-0.38649999999999918</c:v>
                </c:pt>
                <c:pt idx="29">
                  <c:v>-0.34137499999999921</c:v>
                </c:pt>
                <c:pt idx="30">
                  <c:v>-0.29624999999999924</c:v>
                </c:pt>
                <c:pt idx="31">
                  <c:v>-0.25112499999999927</c:v>
                </c:pt>
                <c:pt idx="32">
                  <c:v>-0.20599999999999927</c:v>
                </c:pt>
                <c:pt idx="33">
                  <c:v>-0.16087499999999927</c:v>
                </c:pt>
                <c:pt idx="34">
                  <c:v>-0.11574999999999927</c:v>
                </c:pt>
                <c:pt idx="35">
                  <c:v>-7.0624999999999272E-2</c:v>
                </c:pt>
                <c:pt idx="36">
                  <c:v>-2.5499999999999273E-2</c:v>
                </c:pt>
                <c:pt idx="37">
                  <c:v>1.9625000000000725E-2</c:v>
                </c:pt>
                <c:pt idx="38">
                  <c:v>6.4750000000000724E-2</c:v>
                </c:pt>
                <c:pt idx="39">
                  <c:v>0.10987500000000072</c:v>
                </c:pt>
                <c:pt idx="40">
                  <c:v>0.15500000000000072</c:v>
                </c:pt>
                <c:pt idx="41">
                  <c:v>0.20012500000000072</c:v>
                </c:pt>
                <c:pt idx="42">
                  <c:v>0.24525000000000072</c:v>
                </c:pt>
                <c:pt idx="43">
                  <c:v>0.29037500000000072</c:v>
                </c:pt>
                <c:pt idx="44">
                  <c:v>0.33550000000000069</c:v>
                </c:pt>
                <c:pt idx="45">
                  <c:v>0.38062500000000066</c:v>
                </c:pt>
                <c:pt idx="46">
                  <c:v>0.42575000000000063</c:v>
                </c:pt>
                <c:pt idx="47">
                  <c:v>0.4708750000000006</c:v>
                </c:pt>
                <c:pt idx="48">
                  <c:v>0.51600000000000057</c:v>
                </c:pt>
                <c:pt idx="49">
                  <c:v>0.56112500000000054</c:v>
                </c:pt>
                <c:pt idx="50">
                  <c:v>0.60625000000000051</c:v>
                </c:pt>
                <c:pt idx="51">
                  <c:v>0.65137500000000048</c:v>
                </c:pt>
                <c:pt idx="52">
                  <c:v>0.69650000000000045</c:v>
                </c:pt>
                <c:pt idx="53">
                  <c:v>0.74162500000000042</c:v>
                </c:pt>
                <c:pt idx="54">
                  <c:v>0.78675000000000039</c:v>
                </c:pt>
                <c:pt idx="55">
                  <c:v>0.83187500000000036</c:v>
                </c:pt>
                <c:pt idx="56">
                  <c:v>0.87700000000000033</c:v>
                </c:pt>
                <c:pt idx="57">
                  <c:v>0.92212500000000031</c:v>
                </c:pt>
                <c:pt idx="58">
                  <c:v>0.96725000000000028</c:v>
                </c:pt>
                <c:pt idx="59">
                  <c:v>1.0123750000000002</c:v>
                </c:pt>
                <c:pt idx="60">
                  <c:v>1.0575000000000003</c:v>
                </c:pt>
                <c:pt idx="61">
                  <c:v>1.1026250000000004</c:v>
                </c:pt>
                <c:pt idx="62">
                  <c:v>1.1477500000000005</c:v>
                </c:pt>
                <c:pt idx="63">
                  <c:v>1.1928750000000006</c:v>
                </c:pt>
                <c:pt idx="64">
                  <c:v>1.2380000000000007</c:v>
                </c:pt>
                <c:pt idx="65">
                  <c:v>1.2831250000000007</c:v>
                </c:pt>
                <c:pt idx="66">
                  <c:v>1.3282500000000008</c:v>
                </c:pt>
                <c:pt idx="67">
                  <c:v>1.3733750000000009</c:v>
                </c:pt>
                <c:pt idx="68">
                  <c:v>1.418500000000001</c:v>
                </c:pt>
                <c:pt idx="69">
                  <c:v>1.4636250000000011</c:v>
                </c:pt>
                <c:pt idx="70">
                  <c:v>1.5087500000000011</c:v>
                </c:pt>
                <c:pt idx="71">
                  <c:v>1.5538750000000012</c:v>
                </c:pt>
                <c:pt idx="72">
                  <c:v>1.5990000000000013</c:v>
                </c:pt>
                <c:pt idx="73">
                  <c:v>1.6441250000000014</c:v>
                </c:pt>
                <c:pt idx="74">
                  <c:v>1.6892500000000015</c:v>
                </c:pt>
                <c:pt idx="75">
                  <c:v>1.7343750000000016</c:v>
                </c:pt>
                <c:pt idx="76">
                  <c:v>1.7795000000000016</c:v>
                </c:pt>
                <c:pt idx="77">
                  <c:v>1.8246250000000017</c:v>
                </c:pt>
                <c:pt idx="78">
                  <c:v>1.8697500000000018</c:v>
                </c:pt>
                <c:pt idx="79">
                  <c:v>1.9148750000000019</c:v>
                </c:pt>
                <c:pt idx="80">
                  <c:v>1.96</c:v>
                </c:pt>
              </c:numCache>
            </c:numRef>
          </c:xVal>
          <c:yVal>
            <c:numRef>
              <c:f>Between!$D$100:$D$180</c:f>
              <c:numCache>
                <c:formatCode>General</c:formatCode>
                <c:ptCount val="81"/>
                <c:pt idx="0">
                  <c:v>0.10226492456397804</c:v>
                </c:pt>
                <c:pt idx="1">
                  <c:v>0.11005770982197656</c:v>
                </c:pt>
                <c:pt idx="2">
                  <c:v>0.11820338169783039</c:v>
                </c:pt>
                <c:pt idx="3">
                  <c:v>0.12669369216159337</c:v>
                </c:pt>
                <c:pt idx="4">
                  <c:v>0.1355176134967</c:v>
                </c:pt>
                <c:pt idx="5">
                  <c:v>0.14466123164682362</c:v>
                </c:pt>
                <c:pt idx="6">
                  <c:v>0.15410766238172866</c:v>
                </c:pt>
                <c:pt idx="7">
                  <c:v>0.16383699292688447</c:v>
                </c:pt>
                <c:pt idx="8">
                  <c:v>0.17382625150841641</c:v>
                </c:pt>
                <c:pt idx="9">
                  <c:v>0.18404940701761033</c:v>
                </c:pt>
                <c:pt idx="10">
                  <c:v>0.19447740069874181</c:v>
                </c:pt>
                <c:pt idx="11">
                  <c:v>0.20507821141272395</c:v>
                </c:pt>
                <c:pt idx="12">
                  <c:v>0.21581695563042633</c:v>
                </c:pt>
                <c:pt idx="13">
                  <c:v>0.22665602286817574</c:v>
                </c:pt>
                <c:pt idx="14">
                  <c:v>0.23755524679973938</c:v>
                </c:pt>
                <c:pt idx="15">
                  <c:v>0.24847211177094122</c:v>
                </c:pt>
                <c:pt idx="16">
                  <c:v>0.2593619939129046</c:v>
                </c:pt>
                <c:pt idx="17">
                  <c:v>0.27017843550655202</c:v>
                </c:pt>
                <c:pt idx="18">
                  <c:v>0.28087345070394437</c:v>
                </c:pt>
                <c:pt idx="19">
                  <c:v>0.29139786017136171</c:v>
                </c:pt>
                <c:pt idx="20">
                  <c:v>0.30170165169509727</c:v>
                </c:pt>
                <c:pt idx="21">
                  <c:v>0.3117343632942422</c:v>
                </c:pt>
                <c:pt idx="22">
                  <c:v>0.32144548492564845</c:v>
                </c:pt>
                <c:pt idx="23">
                  <c:v>0.33078487445475563</c:v>
                </c:pt>
                <c:pt idx="24">
                  <c:v>0.33970318321144605</c:v>
                </c:pt>
                <c:pt idx="25">
                  <c:v>0.3481522861610829</c:v>
                </c:pt>
                <c:pt idx="26">
                  <c:v>0.35608571150486346</c:v>
                </c:pt>
                <c:pt idx="27">
                  <c:v>0.36345906438677905</c:v>
                </c:pt>
                <c:pt idx="28">
                  <c:v>0.37023043933156607</c:v>
                </c:pt>
                <c:pt idx="29">
                  <c:v>0.37636081607220856</c:v>
                </c:pt>
                <c:pt idx="30">
                  <c:v>0.38181443354825079</c:v>
                </c:pt>
                <c:pt idx="31">
                  <c:v>0.38655913706705969</c:v>
                </c:pt>
                <c:pt idx="32">
                  <c:v>0.39056669391707588</c:v>
                </c:pt>
                <c:pt idx="33">
                  <c:v>0.39381307310105518</c:v>
                </c:pt>
                <c:pt idx="34">
                  <c:v>0.39627868531262261</c:v>
                </c:pt>
                <c:pt idx="35">
                  <c:v>0.39794857980378978</c:v>
                </c:pt>
                <c:pt idx="36">
                  <c:v>0.39881259537558156</c:v>
                </c:pt>
                <c:pt idx="37">
                  <c:v>0.39886546335840473</c:v>
                </c:pt>
                <c:pt idx="38">
                  <c:v>0.39810686112201077</c:v>
                </c:pt>
                <c:pt idx="39">
                  <c:v>0.39654141535472431</c:v>
                </c:pt>
                <c:pt idx="40">
                  <c:v>0.39417865506530447</c:v>
                </c:pt>
                <c:pt idx="41">
                  <c:v>0.39103291497536158</c:v>
                </c:pt>
                <c:pt idx="42">
                  <c:v>0.38712319067260315</c:v>
                </c:pt>
                <c:pt idx="43">
                  <c:v>0.38247294757256856</c:v>
                </c:pt>
                <c:pt idx="44">
                  <c:v>0.37710988637670251</c:v>
                </c:pt>
                <c:pt idx="45">
                  <c:v>0.37106566830621823</c:v>
                </c:pt>
                <c:pt idx="46">
                  <c:v>0.36437560392389945</c:v>
                </c:pt>
                <c:pt idx="47">
                  <c:v>0.35707830982074001</c:v>
                </c:pt>
                <c:pt idx="48">
                  <c:v>0.34921533783358655</c:v>
                </c:pt>
                <c:pt idx="49">
                  <c:v>0.34083078176779408</c:v>
                </c:pt>
                <c:pt idx="50">
                  <c:v>0.33197086682114474</c:v>
                </c:pt>
                <c:pt idx="51">
                  <c:v>0.32268352703951869</c:v>
                </c:pt>
                <c:pt idx="52">
                  <c:v>0.31301797618046151</c:v>
                </c:pt>
                <c:pt idx="53">
                  <c:v>0.30302427731908116</c:v>
                </c:pt>
                <c:pt idx="54">
                  <c:v>0.29275291640455797</c:v>
                </c:pt>
                <c:pt idx="55">
                  <c:v>0.28225438476951659</c:v>
                </c:pt>
                <c:pt idx="56">
                  <c:v>0.27157877531460228</c:v>
                </c:pt>
                <c:pt idx="57">
                  <c:v>0.26077539674415068</c:v>
                </c:pt>
                <c:pt idx="58">
                  <c:v>0.24989240982424069</c:v>
                </c:pt>
                <c:pt idx="59">
                  <c:v>0.23897648918097</c:v>
                </c:pt>
                <c:pt idx="60">
                  <c:v>0.22807251366441442</c:v>
                </c:pt>
                <c:pt idx="61">
                  <c:v>0.21722328778275318</c:v>
                </c:pt>
                <c:pt idx="62">
                  <c:v>0.20646929617195026</c:v>
                </c:pt>
                <c:pt idx="63">
                  <c:v>0.19584849251958586</c:v>
                </c:pt>
                <c:pt idx="64">
                  <c:v>0.18539612381703491</c:v>
                </c:pt>
                <c:pt idx="65">
                  <c:v>0.1751445902817996</c:v>
                </c:pt>
                <c:pt idx="66">
                  <c:v>0.16512334078031751</c:v>
                </c:pt>
                <c:pt idx="67">
                  <c:v>0.15535880309904443</c:v>
                </c:pt>
                <c:pt idx="68">
                  <c:v>0.14587434796511436</c:v>
                </c:pt>
                <c:pt idx="69">
                  <c:v>0.13669028531338961</c:v>
                </c:pt>
                <c:pt idx="70">
                  <c:v>0.12782389093904728</c:v>
                </c:pt>
                <c:pt idx="71">
                  <c:v>0.11928946136763252</c:v>
                </c:pt>
                <c:pt idx="72">
                  <c:v>0.11109839452015195</c:v>
                </c:pt>
                <c:pt idx="73">
                  <c:v>0.10325929355051637</c:v>
                </c:pt>
                <c:pt idx="74">
                  <c:v>9.5778091086555758E-2</c:v>
                </c:pt>
                <c:pt idx="75">
                  <c:v>8.8658191012941701E-2</c:v>
                </c:pt>
                <c:pt idx="76">
                  <c:v>8.1900624892703972E-2</c:v>
                </c:pt>
                <c:pt idx="77">
                  <c:v>7.5504220130792998E-2</c:v>
                </c:pt>
                <c:pt idx="78">
                  <c:v>6.9465777034739676E-2</c:v>
                </c:pt>
                <c:pt idx="79">
                  <c:v>6.3780252019708786E-2</c:v>
                </c:pt>
                <c:pt idx="80">
                  <c:v>5.8440944333451469E-2</c:v>
                </c:pt>
              </c:numCache>
            </c:numRef>
          </c:yVal>
          <c:smooth val="1"/>
        </c:ser>
        <c:ser>
          <c:idx val="0"/>
          <c:order val="1"/>
          <c:tx>
            <c:v>Density</c:v>
          </c:tx>
          <c:spPr>
            <a:ln w="38100">
              <a:solidFill>
                <a:srgbClr val="0000FF"/>
              </a:solidFill>
              <a:prstDash val="solid"/>
            </a:ln>
          </c:spPr>
          <c:marker>
            <c:symbol val="none"/>
          </c:marker>
          <c:xVal>
            <c:numRef>
              <c:f>Between!$C$55:$C$95</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Between!$D$55:$D$95</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Between!$C$100</c:f>
              <c:numCache>
                <c:formatCode>General</c:formatCode>
                <c:ptCount val="1"/>
                <c:pt idx="0">
                  <c:v>-1.65</c:v>
                </c:pt>
              </c:numCache>
            </c:numRef>
          </c:xVal>
          <c:yVal>
            <c:numRef>
              <c:f>Between!$D$100</c:f>
              <c:numCache>
                <c:formatCode>General</c:formatCode>
                <c:ptCount val="1"/>
                <c:pt idx="0">
                  <c:v>0.10226492456397804</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Between!$C$180</c:f>
              <c:numCache>
                <c:formatCode>General</c:formatCode>
                <c:ptCount val="1"/>
                <c:pt idx="0">
                  <c:v>1.96</c:v>
                </c:pt>
              </c:numCache>
            </c:numRef>
          </c:xVal>
          <c:yVal>
            <c:numRef>
              <c:f>Between!$D$180</c:f>
              <c:numCache>
                <c:formatCode>General</c:formatCode>
                <c:ptCount val="1"/>
                <c:pt idx="0">
                  <c:v>5.8440944333451469E-2</c:v>
                </c:pt>
              </c:numCache>
            </c:numRef>
          </c:yVal>
          <c:smooth val="1"/>
        </c:ser>
        <c:ser>
          <c:idx val="4"/>
          <c:order val="4"/>
          <c:tx>
            <c:v>a</c:v>
          </c:tx>
          <c:marker>
            <c:symbol val="none"/>
          </c:marker>
          <c:dLbls>
            <c:txPr>
              <a:bodyPr/>
              <a:lstStyle/>
              <a:p>
                <a:pPr>
                  <a:defRPr sz="1200"/>
                </a:pPr>
                <a:endParaRPr lang="en-US"/>
              </a:p>
            </c:txPr>
            <c:dLblPos val="l"/>
            <c:showLegendKey val="0"/>
            <c:showVal val="0"/>
            <c:showCatName val="0"/>
            <c:showSerName val="1"/>
            <c:showPercent val="0"/>
            <c:showBubbleSize val="0"/>
            <c:showLeaderLines val="0"/>
          </c:dLbls>
          <c:xVal>
            <c:numRef>
              <c:f>Between!$D$37</c:f>
              <c:numCache>
                <c:formatCode>General</c:formatCode>
                <c:ptCount val="1"/>
                <c:pt idx="0">
                  <c:v>-1.65</c:v>
                </c:pt>
              </c:numCache>
            </c:numRef>
          </c:xVal>
          <c:yVal>
            <c:numLit>
              <c:formatCode>General</c:formatCode>
              <c:ptCount val="1"/>
              <c:pt idx="0">
                <c:v>0.02</c:v>
              </c:pt>
            </c:numLit>
          </c:yVal>
          <c:smooth val="1"/>
        </c:ser>
        <c:ser>
          <c:idx val="5"/>
          <c:order val="5"/>
          <c:tx>
            <c:v>b</c:v>
          </c:tx>
          <c:marker>
            <c:symbol val="none"/>
          </c:marker>
          <c:dLbls>
            <c:txPr>
              <a:bodyPr/>
              <a:lstStyle/>
              <a:p>
                <a:pPr>
                  <a:defRPr sz="1200"/>
                </a:pPr>
                <a:endParaRPr lang="en-US"/>
              </a:p>
            </c:txPr>
            <c:showLegendKey val="0"/>
            <c:showVal val="0"/>
            <c:showCatName val="0"/>
            <c:showSerName val="1"/>
            <c:showPercent val="0"/>
            <c:showBubbleSize val="0"/>
            <c:showLeaderLines val="0"/>
          </c:dLbls>
          <c:xVal>
            <c:numRef>
              <c:f>Between!$D$38</c:f>
              <c:numCache>
                <c:formatCode>General</c:formatCode>
                <c:ptCount val="1"/>
                <c:pt idx="0">
                  <c:v>1.96</c:v>
                </c:pt>
              </c:numCache>
            </c:numRef>
          </c:xVal>
          <c:yVal>
            <c:numLit>
              <c:formatCode>General</c:formatCode>
              <c:ptCount val="1"/>
              <c:pt idx="0">
                <c:v>0.02</c:v>
              </c:pt>
            </c:numLit>
          </c:yVal>
          <c:smooth val="1"/>
        </c:ser>
        <c:dLbls>
          <c:showLegendKey val="0"/>
          <c:showVal val="0"/>
          <c:showCatName val="0"/>
          <c:showSerName val="0"/>
          <c:showPercent val="0"/>
          <c:showBubbleSize val="0"/>
        </c:dLbls>
        <c:axId val="182989184"/>
        <c:axId val="182991488"/>
      </c:scatterChart>
      <c:valAx>
        <c:axId val="182989184"/>
        <c:scaling>
          <c:orientation val="minMax"/>
        </c:scaling>
        <c:delete val="0"/>
        <c:axPos val="b"/>
        <c:title>
          <c:tx>
            <c:rich>
              <a:bodyPr/>
              <a:lstStyle/>
              <a:p>
                <a:pPr>
                  <a:defRPr/>
                </a:pPr>
                <a:r>
                  <a:rPr lang="en-US"/>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82991488"/>
        <c:crosses val="autoZero"/>
        <c:crossBetween val="midCat"/>
      </c:valAx>
      <c:valAx>
        <c:axId val="182991488"/>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82989184"/>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baseline="0"/>
            </a:pPr>
            <a:r>
              <a:rPr lang="en-US" sz="2400" baseline="0"/>
              <a:t>Standard Normal Probability Distribution</a:t>
            </a:r>
          </a:p>
        </c:rich>
      </c:tx>
      <c:layout>
        <c:manualLayout>
          <c:xMode val="edge"/>
          <c:yMode val="edge"/>
          <c:x val="0.14953641962449885"/>
          <c:y val="4.9078277551648709E-2"/>
        </c:manualLayout>
      </c:layout>
      <c:overlay val="1"/>
    </c:title>
    <c:autoTitleDeleted val="0"/>
    <c:plotArea>
      <c:layout>
        <c:manualLayout>
          <c:layoutTarget val="inner"/>
          <c:xMode val="edge"/>
          <c:yMode val="edge"/>
          <c:x val="0.15878230535010809"/>
          <c:y val="0.31867660744056875"/>
          <c:w val="0.72084198430420088"/>
          <c:h val="0.51154260099954774"/>
        </c:manualLayout>
      </c:layout>
      <c:scatterChart>
        <c:scatterStyle val="smoothMarker"/>
        <c:varyColors val="0"/>
        <c:ser>
          <c:idx val="2"/>
          <c:order val="0"/>
          <c:tx>
            <c:v>Area</c:v>
          </c:tx>
          <c:spPr>
            <a:ln w="38100">
              <a:solidFill>
                <a:srgbClr val="BBCCDD"/>
              </a:solidFill>
              <a:prstDash val="solid"/>
            </a:ln>
          </c:spPr>
          <c:marker>
            <c:symbol val="none"/>
          </c:marker>
          <c:errBars>
            <c:errDir val="y"/>
            <c:errBarType val="minus"/>
            <c:errValType val="percentage"/>
            <c:noEndCap val="0"/>
            <c:val val="100"/>
            <c:spPr>
              <a:ln w="50800">
                <a:solidFill>
                  <a:schemeClr val="tx2">
                    <a:lumMod val="20000"/>
                    <a:lumOff val="80000"/>
                  </a:schemeClr>
                </a:solidFill>
              </a:ln>
            </c:spPr>
          </c:errBars>
          <c:xVal>
            <c:numRef>
              <c:f>Between!$C$100:$C$180</c:f>
              <c:numCache>
                <c:formatCode>General</c:formatCode>
                <c:ptCount val="81"/>
                <c:pt idx="0">
                  <c:v>-1.65</c:v>
                </c:pt>
                <c:pt idx="1">
                  <c:v>-1.6048749999999998</c:v>
                </c:pt>
                <c:pt idx="2">
                  <c:v>-1.5597499999999997</c:v>
                </c:pt>
                <c:pt idx="3">
                  <c:v>-1.5146249999999997</c:v>
                </c:pt>
                <c:pt idx="4">
                  <c:v>-1.4694999999999996</c:v>
                </c:pt>
                <c:pt idx="5">
                  <c:v>-1.4243749999999995</c:v>
                </c:pt>
                <c:pt idx="6">
                  <c:v>-1.3792499999999994</c:v>
                </c:pt>
                <c:pt idx="7">
                  <c:v>-1.3341249999999993</c:v>
                </c:pt>
                <c:pt idx="8">
                  <c:v>-1.2889999999999993</c:v>
                </c:pt>
                <c:pt idx="9">
                  <c:v>-1.2438749999999992</c:v>
                </c:pt>
                <c:pt idx="10">
                  <c:v>-1.1987499999999991</c:v>
                </c:pt>
                <c:pt idx="11">
                  <c:v>-1.153624999999999</c:v>
                </c:pt>
                <c:pt idx="12">
                  <c:v>-1.1084999999999989</c:v>
                </c:pt>
                <c:pt idx="13">
                  <c:v>-1.0633749999999988</c:v>
                </c:pt>
                <c:pt idx="14">
                  <c:v>-1.0182499999999988</c:v>
                </c:pt>
                <c:pt idx="15">
                  <c:v>-0.9731249999999988</c:v>
                </c:pt>
                <c:pt idx="16">
                  <c:v>-0.92799999999999883</c:v>
                </c:pt>
                <c:pt idx="17">
                  <c:v>-0.88287499999999886</c:v>
                </c:pt>
                <c:pt idx="18">
                  <c:v>-0.83774999999999888</c:v>
                </c:pt>
                <c:pt idx="19">
                  <c:v>-0.79262499999999891</c:v>
                </c:pt>
                <c:pt idx="20">
                  <c:v>-0.74749999999999894</c:v>
                </c:pt>
                <c:pt idx="21">
                  <c:v>-0.70237499999999897</c:v>
                </c:pt>
                <c:pt idx="22">
                  <c:v>-0.657249999999999</c:v>
                </c:pt>
                <c:pt idx="23">
                  <c:v>-0.61212499999999903</c:v>
                </c:pt>
                <c:pt idx="24">
                  <c:v>-0.56699999999999906</c:v>
                </c:pt>
                <c:pt idx="25">
                  <c:v>-0.52187499999999909</c:v>
                </c:pt>
                <c:pt idx="26">
                  <c:v>-0.47674999999999912</c:v>
                </c:pt>
                <c:pt idx="27">
                  <c:v>-0.43162499999999915</c:v>
                </c:pt>
                <c:pt idx="28">
                  <c:v>-0.38649999999999918</c:v>
                </c:pt>
                <c:pt idx="29">
                  <c:v>-0.34137499999999921</c:v>
                </c:pt>
                <c:pt idx="30">
                  <c:v>-0.29624999999999924</c:v>
                </c:pt>
                <c:pt idx="31">
                  <c:v>-0.25112499999999927</c:v>
                </c:pt>
                <c:pt idx="32">
                  <c:v>-0.20599999999999927</c:v>
                </c:pt>
                <c:pt idx="33">
                  <c:v>-0.16087499999999927</c:v>
                </c:pt>
                <c:pt idx="34">
                  <c:v>-0.11574999999999927</c:v>
                </c:pt>
                <c:pt idx="35">
                  <c:v>-7.0624999999999272E-2</c:v>
                </c:pt>
                <c:pt idx="36">
                  <c:v>-2.5499999999999273E-2</c:v>
                </c:pt>
                <c:pt idx="37">
                  <c:v>1.9625000000000725E-2</c:v>
                </c:pt>
                <c:pt idx="38">
                  <c:v>6.4750000000000724E-2</c:v>
                </c:pt>
                <c:pt idx="39">
                  <c:v>0.10987500000000072</c:v>
                </c:pt>
                <c:pt idx="40">
                  <c:v>0.15500000000000072</c:v>
                </c:pt>
                <c:pt idx="41">
                  <c:v>0.20012500000000072</c:v>
                </c:pt>
                <c:pt idx="42">
                  <c:v>0.24525000000000072</c:v>
                </c:pt>
                <c:pt idx="43">
                  <c:v>0.29037500000000072</c:v>
                </c:pt>
                <c:pt idx="44">
                  <c:v>0.33550000000000069</c:v>
                </c:pt>
                <c:pt idx="45">
                  <c:v>0.38062500000000066</c:v>
                </c:pt>
                <c:pt idx="46">
                  <c:v>0.42575000000000063</c:v>
                </c:pt>
                <c:pt idx="47">
                  <c:v>0.4708750000000006</c:v>
                </c:pt>
                <c:pt idx="48">
                  <c:v>0.51600000000000057</c:v>
                </c:pt>
                <c:pt idx="49">
                  <c:v>0.56112500000000054</c:v>
                </c:pt>
                <c:pt idx="50">
                  <c:v>0.60625000000000051</c:v>
                </c:pt>
                <c:pt idx="51">
                  <c:v>0.65137500000000048</c:v>
                </c:pt>
                <c:pt idx="52">
                  <c:v>0.69650000000000045</c:v>
                </c:pt>
                <c:pt idx="53">
                  <c:v>0.74162500000000042</c:v>
                </c:pt>
                <c:pt idx="54">
                  <c:v>0.78675000000000039</c:v>
                </c:pt>
                <c:pt idx="55">
                  <c:v>0.83187500000000036</c:v>
                </c:pt>
                <c:pt idx="56">
                  <c:v>0.87700000000000033</c:v>
                </c:pt>
                <c:pt idx="57">
                  <c:v>0.92212500000000031</c:v>
                </c:pt>
                <c:pt idx="58">
                  <c:v>0.96725000000000028</c:v>
                </c:pt>
                <c:pt idx="59">
                  <c:v>1.0123750000000002</c:v>
                </c:pt>
                <c:pt idx="60">
                  <c:v>1.0575000000000003</c:v>
                </c:pt>
                <c:pt idx="61">
                  <c:v>1.1026250000000004</c:v>
                </c:pt>
                <c:pt idx="62">
                  <c:v>1.1477500000000005</c:v>
                </c:pt>
                <c:pt idx="63">
                  <c:v>1.1928750000000006</c:v>
                </c:pt>
                <c:pt idx="64">
                  <c:v>1.2380000000000007</c:v>
                </c:pt>
                <c:pt idx="65">
                  <c:v>1.2831250000000007</c:v>
                </c:pt>
                <c:pt idx="66">
                  <c:v>1.3282500000000008</c:v>
                </c:pt>
                <c:pt idx="67">
                  <c:v>1.3733750000000009</c:v>
                </c:pt>
                <c:pt idx="68">
                  <c:v>1.418500000000001</c:v>
                </c:pt>
                <c:pt idx="69">
                  <c:v>1.4636250000000011</c:v>
                </c:pt>
                <c:pt idx="70">
                  <c:v>1.5087500000000011</c:v>
                </c:pt>
                <c:pt idx="71">
                  <c:v>1.5538750000000012</c:v>
                </c:pt>
                <c:pt idx="72">
                  <c:v>1.5990000000000013</c:v>
                </c:pt>
                <c:pt idx="73">
                  <c:v>1.6441250000000014</c:v>
                </c:pt>
                <c:pt idx="74">
                  <c:v>1.6892500000000015</c:v>
                </c:pt>
                <c:pt idx="75">
                  <c:v>1.7343750000000016</c:v>
                </c:pt>
                <c:pt idx="76">
                  <c:v>1.7795000000000016</c:v>
                </c:pt>
                <c:pt idx="77">
                  <c:v>1.8246250000000017</c:v>
                </c:pt>
                <c:pt idx="78">
                  <c:v>1.8697500000000018</c:v>
                </c:pt>
                <c:pt idx="79">
                  <c:v>1.9148750000000019</c:v>
                </c:pt>
                <c:pt idx="80">
                  <c:v>1.96</c:v>
                </c:pt>
              </c:numCache>
            </c:numRef>
          </c:xVal>
          <c:yVal>
            <c:numRef>
              <c:f>Between!$D$100:$D$180</c:f>
              <c:numCache>
                <c:formatCode>General</c:formatCode>
                <c:ptCount val="81"/>
                <c:pt idx="0">
                  <c:v>0.10226492456397804</c:v>
                </c:pt>
                <c:pt idx="1">
                  <c:v>0.11005770982197656</c:v>
                </c:pt>
                <c:pt idx="2">
                  <c:v>0.11820338169783039</c:v>
                </c:pt>
                <c:pt idx="3">
                  <c:v>0.12669369216159337</c:v>
                </c:pt>
                <c:pt idx="4">
                  <c:v>0.1355176134967</c:v>
                </c:pt>
                <c:pt idx="5">
                  <c:v>0.14466123164682362</c:v>
                </c:pt>
                <c:pt idx="6">
                  <c:v>0.15410766238172866</c:v>
                </c:pt>
                <c:pt idx="7">
                  <c:v>0.16383699292688447</c:v>
                </c:pt>
                <c:pt idx="8">
                  <c:v>0.17382625150841641</c:v>
                </c:pt>
                <c:pt idx="9">
                  <c:v>0.18404940701761033</c:v>
                </c:pt>
                <c:pt idx="10">
                  <c:v>0.19447740069874181</c:v>
                </c:pt>
                <c:pt idx="11">
                  <c:v>0.20507821141272395</c:v>
                </c:pt>
                <c:pt idx="12">
                  <c:v>0.21581695563042633</c:v>
                </c:pt>
                <c:pt idx="13">
                  <c:v>0.22665602286817574</c:v>
                </c:pt>
                <c:pt idx="14">
                  <c:v>0.23755524679973938</c:v>
                </c:pt>
                <c:pt idx="15">
                  <c:v>0.24847211177094122</c:v>
                </c:pt>
                <c:pt idx="16">
                  <c:v>0.2593619939129046</c:v>
                </c:pt>
                <c:pt idx="17">
                  <c:v>0.27017843550655202</c:v>
                </c:pt>
                <c:pt idx="18">
                  <c:v>0.28087345070394437</c:v>
                </c:pt>
                <c:pt idx="19">
                  <c:v>0.29139786017136171</c:v>
                </c:pt>
                <c:pt idx="20">
                  <c:v>0.30170165169509727</c:v>
                </c:pt>
                <c:pt idx="21">
                  <c:v>0.3117343632942422</c:v>
                </c:pt>
                <c:pt idx="22">
                  <c:v>0.32144548492564845</c:v>
                </c:pt>
                <c:pt idx="23">
                  <c:v>0.33078487445475563</c:v>
                </c:pt>
                <c:pt idx="24">
                  <c:v>0.33970318321144605</c:v>
                </c:pt>
                <c:pt idx="25">
                  <c:v>0.3481522861610829</c:v>
                </c:pt>
                <c:pt idx="26">
                  <c:v>0.35608571150486346</c:v>
                </c:pt>
                <c:pt idx="27">
                  <c:v>0.36345906438677905</c:v>
                </c:pt>
                <c:pt idx="28">
                  <c:v>0.37023043933156607</c:v>
                </c:pt>
                <c:pt idx="29">
                  <c:v>0.37636081607220856</c:v>
                </c:pt>
                <c:pt idx="30">
                  <c:v>0.38181443354825079</c:v>
                </c:pt>
                <c:pt idx="31">
                  <c:v>0.38655913706705969</c:v>
                </c:pt>
                <c:pt idx="32">
                  <c:v>0.39056669391707588</c:v>
                </c:pt>
                <c:pt idx="33">
                  <c:v>0.39381307310105518</c:v>
                </c:pt>
                <c:pt idx="34">
                  <c:v>0.39627868531262261</c:v>
                </c:pt>
                <c:pt idx="35">
                  <c:v>0.39794857980378978</c:v>
                </c:pt>
                <c:pt idx="36">
                  <c:v>0.39881259537558156</c:v>
                </c:pt>
                <c:pt idx="37">
                  <c:v>0.39886546335840473</c:v>
                </c:pt>
                <c:pt idx="38">
                  <c:v>0.39810686112201077</c:v>
                </c:pt>
                <c:pt idx="39">
                  <c:v>0.39654141535472431</c:v>
                </c:pt>
                <c:pt idx="40">
                  <c:v>0.39417865506530447</c:v>
                </c:pt>
                <c:pt idx="41">
                  <c:v>0.39103291497536158</c:v>
                </c:pt>
                <c:pt idx="42">
                  <c:v>0.38712319067260315</c:v>
                </c:pt>
                <c:pt idx="43">
                  <c:v>0.38247294757256856</c:v>
                </c:pt>
                <c:pt idx="44">
                  <c:v>0.37710988637670251</c:v>
                </c:pt>
                <c:pt idx="45">
                  <c:v>0.37106566830621823</c:v>
                </c:pt>
                <c:pt idx="46">
                  <c:v>0.36437560392389945</c:v>
                </c:pt>
                <c:pt idx="47">
                  <c:v>0.35707830982074001</c:v>
                </c:pt>
                <c:pt idx="48">
                  <c:v>0.34921533783358655</c:v>
                </c:pt>
                <c:pt idx="49">
                  <c:v>0.34083078176779408</c:v>
                </c:pt>
                <c:pt idx="50">
                  <c:v>0.33197086682114474</c:v>
                </c:pt>
                <c:pt idx="51">
                  <c:v>0.32268352703951869</c:v>
                </c:pt>
                <c:pt idx="52">
                  <c:v>0.31301797618046151</c:v>
                </c:pt>
                <c:pt idx="53">
                  <c:v>0.30302427731908116</c:v>
                </c:pt>
                <c:pt idx="54">
                  <c:v>0.29275291640455797</c:v>
                </c:pt>
                <c:pt idx="55">
                  <c:v>0.28225438476951659</c:v>
                </c:pt>
                <c:pt idx="56">
                  <c:v>0.27157877531460228</c:v>
                </c:pt>
                <c:pt idx="57">
                  <c:v>0.26077539674415068</c:v>
                </c:pt>
                <c:pt idx="58">
                  <c:v>0.24989240982424069</c:v>
                </c:pt>
                <c:pt idx="59">
                  <c:v>0.23897648918097</c:v>
                </c:pt>
                <c:pt idx="60">
                  <c:v>0.22807251366441442</c:v>
                </c:pt>
                <c:pt idx="61">
                  <c:v>0.21722328778275318</c:v>
                </c:pt>
                <c:pt idx="62">
                  <c:v>0.20646929617195026</c:v>
                </c:pt>
                <c:pt idx="63">
                  <c:v>0.19584849251958586</c:v>
                </c:pt>
                <c:pt idx="64">
                  <c:v>0.18539612381703491</c:v>
                </c:pt>
                <c:pt idx="65">
                  <c:v>0.1751445902817996</c:v>
                </c:pt>
                <c:pt idx="66">
                  <c:v>0.16512334078031751</c:v>
                </c:pt>
                <c:pt idx="67">
                  <c:v>0.15535880309904443</c:v>
                </c:pt>
                <c:pt idx="68">
                  <c:v>0.14587434796511436</c:v>
                </c:pt>
                <c:pt idx="69">
                  <c:v>0.13669028531338961</c:v>
                </c:pt>
                <c:pt idx="70">
                  <c:v>0.12782389093904728</c:v>
                </c:pt>
                <c:pt idx="71">
                  <c:v>0.11928946136763252</c:v>
                </c:pt>
                <c:pt idx="72">
                  <c:v>0.11109839452015195</c:v>
                </c:pt>
                <c:pt idx="73">
                  <c:v>0.10325929355051637</c:v>
                </c:pt>
                <c:pt idx="74">
                  <c:v>9.5778091086555758E-2</c:v>
                </c:pt>
                <c:pt idx="75">
                  <c:v>8.8658191012941701E-2</c:v>
                </c:pt>
                <c:pt idx="76">
                  <c:v>8.1900624892703972E-2</c:v>
                </c:pt>
                <c:pt idx="77">
                  <c:v>7.5504220130792998E-2</c:v>
                </c:pt>
                <c:pt idx="78">
                  <c:v>6.9465777034739676E-2</c:v>
                </c:pt>
                <c:pt idx="79">
                  <c:v>6.3780252019708786E-2</c:v>
                </c:pt>
                <c:pt idx="80">
                  <c:v>5.8440944333451469E-2</c:v>
                </c:pt>
              </c:numCache>
            </c:numRef>
          </c:yVal>
          <c:smooth val="1"/>
        </c:ser>
        <c:ser>
          <c:idx val="0"/>
          <c:order val="1"/>
          <c:tx>
            <c:v>Density</c:v>
          </c:tx>
          <c:spPr>
            <a:ln w="38100">
              <a:solidFill>
                <a:srgbClr val="0000FF"/>
              </a:solidFill>
              <a:prstDash val="solid"/>
            </a:ln>
          </c:spPr>
          <c:marker>
            <c:symbol val="none"/>
          </c:marker>
          <c:xVal>
            <c:numRef>
              <c:f>Between!$C$55:$C$95</c:f>
              <c:numCache>
                <c:formatCode>General</c:formatCode>
                <c:ptCount val="41"/>
                <c:pt idx="0">
                  <c:v>-4</c:v>
                </c:pt>
                <c:pt idx="1">
                  <c:v>-3.8</c:v>
                </c:pt>
                <c:pt idx="2">
                  <c:v>-3.5999999999999996</c:v>
                </c:pt>
                <c:pt idx="3">
                  <c:v>-3.3999999999999995</c:v>
                </c:pt>
                <c:pt idx="4">
                  <c:v>-3.1999999999999993</c:v>
                </c:pt>
                <c:pt idx="5">
                  <c:v>-2.9999999999999991</c:v>
                </c:pt>
                <c:pt idx="6">
                  <c:v>-2.7999999999999989</c:v>
                </c:pt>
                <c:pt idx="7">
                  <c:v>-2.5999999999999988</c:v>
                </c:pt>
                <c:pt idx="8">
                  <c:v>-2.3999999999999986</c:v>
                </c:pt>
                <c:pt idx="9">
                  <c:v>-2.1999999999999984</c:v>
                </c:pt>
                <c:pt idx="10">
                  <c:v>-1.9999999999999984</c:v>
                </c:pt>
                <c:pt idx="11">
                  <c:v>-1.7999999999999985</c:v>
                </c:pt>
                <c:pt idx="12">
                  <c:v>-1.5999999999999985</c:v>
                </c:pt>
                <c:pt idx="13">
                  <c:v>-1.3999999999999986</c:v>
                </c:pt>
                <c:pt idx="14">
                  <c:v>-1.1999999999999986</c:v>
                </c:pt>
                <c:pt idx="15">
                  <c:v>-0.99999999999999867</c:v>
                </c:pt>
                <c:pt idx="16">
                  <c:v>-0.79999999999999871</c:v>
                </c:pt>
                <c:pt idx="17">
                  <c:v>-0.59999999999999876</c:v>
                </c:pt>
                <c:pt idx="18">
                  <c:v>-0.39999999999999875</c:v>
                </c:pt>
                <c:pt idx="19">
                  <c:v>-0.19999999999999873</c:v>
                </c:pt>
                <c:pt idx="20">
                  <c:v>1.27675647831893E-15</c:v>
                </c:pt>
                <c:pt idx="21">
                  <c:v>0.20000000000000129</c:v>
                </c:pt>
                <c:pt idx="22">
                  <c:v>0.4000000000000013</c:v>
                </c:pt>
                <c:pt idx="23">
                  <c:v>0.60000000000000131</c:v>
                </c:pt>
                <c:pt idx="24">
                  <c:v>0.80000000000000138</c:v>
                </c:pt>
                <c:pt idx="25">
                  <c:v>1.0000000000000013</c:v>
                </c:pt>
                <c:pt idx="26">
                  <c:v>1.2000000000000013</c:v>
                </c:pt>
                <c:pt idx="27">
                  <c:v>1.4000000000000012</c:v>
                </c:pt>
                <c:pt idx="28">
                  <c:v>1.6000000000000012</c:v>
                </c:pt>
                <c:pt idx="29">
                  <c:v>1.8000000000000012</c:v>
                </c:pt>
                <c:pt idx="30">
                  <c:v>2.0000000000000013</c:v>
                </c:pt>
                <c:pt idx="31">
                  <c:v>2.2000000000000015</c:v>
                </c:pt>
                <c:pt idx="32">
                  <c:v>2.4000000000000017</c:v>
                </c:pt>
                <c:pt idx="33">
                  <c:v>2.6000000000000019</c:v>
                </c:pt>
                <c:pt idx="34">
                  <c:v>2.800000000000002</c:v>
                </c:pt>
                <c:pt idx="35">
                  <c:v>3.0000000000000022</c:v>
                </c:pt>
                <c:pt idx="36">
                  <c:v>3.2000000000000024</c:v>
                </c:pt>
                <c:pt idx="37">
                  <c:v>3.4000000000000026</c:v>
                </c:pt>
                <c:pt idx="38">
                  <c:v>3.6000000000000028</c:v>
                </c:pt>
                <c:pt idx="39">
                  <c:v>3.8000000000000029</c:v>
                </c:pt>
                <c:pt idx="40">
                  <c:v>4.0000000000000027</c:v>
                </c:pt>
              </c:numCache>
            </c:numRef>
          </c:xVal>
          <c:yVal>
            <c:numRef>
              <c:f>Between!$D$55:$D$95</c:f>
              <c:numCache>
                <c:formatCode>General</c:formatCode>
                <c:ptCount val="41"/>
                <c:pt idx="0">
                  <c:v>1.3383022576488537E-4</c:v>
                </c:pt>
                <c:pt idx="1">
                  <c:v>2.9194692579146027E-4</c:v>
                </c:pt>
                <c:pt idx="2">
                  <c:v>6.1190193011377298E-4</c:v>
                </c:pt>
                <c:pt idx="3">
                  <c:v>1.232219168473021E-3</c:v>
                </c:pt>
                <c:pt idx="4">
                  <c:v>2.3840882014648486E-3</c:v>
                </c:pt>
                <c:pt idx="5">
                  <c:v>4.4318484119380188E-3</c:v>
                </c:pt>
                <c:pt idx="6">
                  <c:v>7.9154515829799894E-3</c:v>
                </c:pt>
                <c:pt idx="7">
                  <c:v>1.3582969233685661E-2</c:v>
                </c:pt>
                <c:pt idx="8">
                  <c:v>2.2394530294842969E-2</c:v>
                </c:pt>
                <c:pt idx="9">
                  <c:v>3.547459284623157E-2</c:v>
                </c:pt>
                <c:pt idx="10">
                  <c:v>5.3990966513188222E-2</c:v>
                </c:pt>
                <c:pt idx="11">
                  <c:v>7.8950158300894385E-2</c:v>
                </c:pt>
                <c:pt idx="12">
                  <c:v>0.11092083467945583</c:v>
                </c:pt>
                <c:pt idx="13">
                  <c:v>0.14972746563574515</c:v>
                </c:pt>
                <c:pt idx="14">
                  <c:v>0.19418605498321329</c:v>
                </c:pt>
                <c:pt idx="15">
                  <c:v>0.24197072451914367</c:v>
                </c:pt>
                <c:pt idx="16">
                  <c:v>0.28969155276148306</c:v>
                </c:pt>
                <c:pt idx="17">
                  <c:v>0.33322460289179989</c:v>
                </c:pt>
                <c:pt idx="18">
                  <c:v>0.3682701403033235</c:v>
                </c:pt>
                <c:pt idx="19">
                  <c:v>0.39104269397545599</c:v>
                </c:pt>
                <c:pt idx="20">
                  <c:v>0.3989422804014327</c:v>
                </c:pt>
                <c:pt idx="21">
                  <c:v>0.39104269397545577</c:v>
                </c:pt>
                <c:pt idx="22">
                  <c:v>0.36827014030332317</c:v>
                </c:pt>
                <c:pt idx="23">
                  <c:v>0.33322460289179939</c:v>
                </c:pt>
                <c:pt idx="24">
                  <c:v>0.28969155276148245</c:v>
                </c:pt>
                <c:pt idx="25">
                  <c:v>0.24197072451914306</c:v>
                </c:pt>
                <c:pt idx="26">
                  <c:v>0.19418605498321265</c:v>
                </c:pt>
                <c:pt idx="27">
                  <c:v>0.1497274656357446</c:v>
                </c:pt>
                <c:pt idx="28">
                  <c:v>0.11092083467945535</c:v>
                </c:pt>
                <c:pt idx="29">
                  <c:v>7.8950158300893997E-2</c:v>
                </c:pt>
                <c:pt idx="30">
                  <c:v>5.3990966513187917E-2</c:v>
                </c:pt>
                <c:pt idx="31">
                  <c:v>3.5474592846231313E-2</c:v>
                </c:pt>
                <c:pt idx="32">
                  <c:v>2.2394530294842813E-2</c:v>
                </c:pt>
                <c:pt idx="33">
                  <c:v>1.3582969233685552E-2</c:v>
                </c:pt>
                <c:pt idx="34">
                  <c:v>7.9154515829799182E-3</c:v>
                </c:pt>
                <c:pt idx="35">
                  <c:v>4.4318484119379763E-3</c:v>
                </c:pt>
                <c:pt idx="36">
                  <c:v>2.3840882014648235E-3</c:v>
                </c:pt>
                <c:pt idx="37">
                  <c:v>1.2322191684730078E-3</c:v>
                </c:pt>
                <c:pt idx="38">
                  <c:v>6.1190193011376594E-4</c:v>
                </c:pt>
                <c:pt idx="39">
                  <c:v>2.9194692579145691E-4</c:v>
                </c:pt>
                <c:pt idx="40">
                  <c:v>1.3383022576488393E-4</c:v>
                </c:pt>
              </c:numCache>
            </c:numRef>
          </c:yVal>
          <c:smooth val="1"/>
        </c:ser>
        <c:ser>
          <c:idx val="1"/>
          <c:order val="2"/>
          <c:tx>
            <c:v>board1</c:v>
          </c:tx>
          <c:spPr>
            <a:ln w="41275">
              <a:solidFill>
                <a:srgbClr val="FF0000"/>
              </a:solidFill>
            </a:ln>
          </c:spPr>
          <c:marker>
            <c:symbol val="none"/>
          </c:marker>
          <c:errBars>
            <c:errDir val="y"/>
            <c:errBarType val="minus"/>
            <c:errValType val="percentage"/>
            <c:noEndCap val="0"/>
            <c:val val="100"/>
            <c:spPr>
              <a:ln w="38100">
                <a:solidFill>
                  <a:srgbClr val="FF0000"/>
                </a:solidFill>
              </a:ln>
            </c:spPr>
          </c:errBars>
          <c:xVal>
            <c:numRef>
              <c:f>Between!$C$100</c:f>
              <c:numCache>
                <c:formatCode>General</c:formatCode>
                <c:ptCount val="1"/>
                <c:pt idx="0">
                  <c:v>-1.65</c:v>
                </c:pt>
              </c:numCache>
            </c:numRef>
          </c:xVal>
          <c:yVal>
            <c:numRef>
              <c:f>Between!$D$100</c:f>
              <c:numCache>
                <c:formatCode>General</c:formatCode>
                <c:ptCount val="1"/>
                <c:pt idx="0">
                  <c:v>0.10226492456397804</c:v>
                </c:pt>
              </c:numCache>
            </c:numRef>
          </c:yVal>
          <c:smooth val="1"/>
        </c:ser>
        <c:ser>
          <c:idx val="3"/>
          <c:order val="3"/>
          <c:tx>
            <c:v>board2</c:v>
          </c:tx>
          <c:marker>
            <c:symbol val="none"/>
          </c:marker>
          <c:errBars>
            <c:errDir val="y"/>
            <c:errBarType val="minus"/>
            <c:errValType val="percentage"/>
            <c:noEndCap val="0"/>
            <c:val val="100"/>
            <c:spPr>
              <a:ln w="38100">
                <a:solidFill>
                  <a:srgbClr val="FF0000"/>
                </a:solidFill>
              </a:ln>
            </c:spPr>
          </c:errBars>
          <c:xVal>
            <c:numRef>
              <c:f>Between!$C$180</c:f>
              <c:numCache>
                <c:formatCode>General</c:formatCode>
                <c:ptCount val="1"/>
                <c:pt idx="0">
                  <c:v>1.96</c:v>
                </c:pt>
              </c:numCache>
            </c:numRef>
          </c:xVal>
          <c:yVal>
            <c:numRef>
              <c:f>Between!$D$180</c:f>
              <c:numCache>
                <c:formatCode>General</c:formatCode>
                <c:ptCount val="1"/>
                <c:pt idx="0">
                  <c:v>5.8440944333451469E-2</c:v>
                </c:pt>
              </c:numCache>
            </c:numRef>
          </c:yVal>
          <c:smooth val="1"/>
        </c:ser>
        <c:ser>
          <c:idx val="4"/>
          <c:order val="4"/>
          <c:tx>
            <c:v>a</c:v>
          </c:tx>
          <c:marker>
            <c:symbol val="none"/>
          </c:marker>
          <c:dLbls>
            <c:txPr>
              <a:bodyPr/>
              <a:lstStyle/>
              <a:p>
                <a:pPr>
                  <a:defRPr sz="1600"/>
                </a:pPr>
                <a:endParaRPr lang="en-US"/>
              </a:p>
            </c:txPr>
            <c:dLblPos val="l"/>
            <c:showLegendKey val="0"/>
            <c:showVal val="0"/>
            <c:showCatName val="0"/>
            <c:showSerName val="1"/>
            <c:showPercent val="0"/>
            <c:showBubbleSize val="0"/>
            <c:showLeaderLines val="0"/>
          </c:dLbls>
          <c:xVal>
            <c:numRef>
              <c:f>Between!$D$37</c:f>
              <c:numCache>
                <c:formatCode>General</c:formatCode>
                <c:ptCount val="1"/>
                <c:pt idx="0">
                  <c:v>-1.65</c:v>
                </c:pt>
              </c:numCache>
            </c:numRef>
          </c:xVal>
          <c:yVal>
            <c:numLit>
              <c:formatCode>General</c:formatCode>
              <c:ptCount val="1"/>
              <c:pt idx="0">
                <c:v>0.02</c:v>
              </c:pt>
            </c:numLit>
          </c:yVal>
          <c:smooth val="1"/>
        </c:ser>
        <c:ser>
          <c:idx val="5"/>
          <c:order val="5"/>
          <c:tx>
            <c:v>b</c:v>
          </c:tx>
          <c:marker>
            <c:symbol val="none"/>
          </c:marker>
          <c:dLbls>
            <c:txPr>
              <a:bodyPr/>
              <a:lstStyle/>
              <a:p>
                <a:pPr>
                  <a:defRPr sz="1600"/>
                </a:pPr>
                <a:endParaRPr lang="en-US"/>
              </a:p>
            </c:txPr>
            <c:showLegendKey val="0"/>
            <c:showVal val="0"/>
            <c:showCatName val="0"/>
            <c:showSerName val="1"/>
            <c:showPercent val="0"/>
            <c:showBubbleSize val="0"/>
            <c:showLeaderLines val="0"/>
          </c:dLbls>
          <c:xVal>
            <c:numRef>
              <c:f>Between!$D$38</c:f>
              <c:numCache>
                <c:formatCode>General</c:formatCode>
                <c:ptCount val="1"/>
                <c:pt idx="0">
                  <c:v>1.96</c:v>
                </c:pt>
              </c:numCache>
            </c:numRef>
          </c:xVal>
          <c:yVal>
            <c:numLit>
              <c:formatCode>General</c:formatCode>
              <c:ptCount val="1"/>
              <c:pt idx="0">
                <c:v>0.02</c:v>
              </c:pt>
            </c:numLit>
          </c:yVal>
          <c:smooth val="1"/>
        </c:ser>
        <c:dLbls>
          <c:showLegendKey val="0"/>
          <c:showVal val="0"/>
          <c:showCatName val="0"/>
          <c:showSerName val="0"/>
          <c:showPercent val="0"/>
          <c:showBubbleSize val="0"/>
        </c:dLbls>
        <c:axId val="183442816"/>
        <c:axId val="183469952"/>
      </c:scatterChart>
      <c:valAx>
        <c:axId val="183442816"/>
        <c:scaling>
          <c:orientation val="minMax"/>
        </c:scaling>
        <c:delete val="0"/>
        <c:axPos val="b"/>
        <c:title>
          <c:tx>
            <c:rich>
              <a:bodyPr/>
              <a:lstStyle/>
              <a:p>
                <a:pPr>
                  <a:defRPr sz="1600"/>
                </a:pPr>
                <a:r>
                  <a:rPr lang="en-US" sz="1600"/>
                  <a:t>Z</a:t>
                </a:r>
              </a:p>
            </c:rich>
          </c:tx>
          <c:layout/>
          <c:overlay val="0"/>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a:ea typeface="Verdana"/>
                <a:cs typeface="Verdana"/>
              </a:defRPr>
            </a:pPr>
            <a:endParaRPr lang="en-US"/>
          </a:p>
        </c:txPr>
        <c:crossAx val="183469952"/>
        <c:crosses val="autoZero"/>
        <c:crossBetween val="midCat"/>
      </c:valAx>
      <c:valAx>
        <c:axId val="183469952"/>
        <c:scaling>
          <c:orientation val="minMax"/>
        </c:scaling>
        <c:delete val="0"/>
        <c:axPos val="l"/>
        <c:numFmt formatCode="General" sourceLinked="1"/>
        <c:majorTickMark val="none"/>
        <c:minorTickMark val="none"/>
        <c:tickLblPos val="none"/>
        <c:spPr>
          <a:ln w="3175">
            <a:solidFill>
              <a:srgbClr val="000000"/>
            </a:solidFill>
            <a:prstDash val="solid"/>
          </a:ln>
        </c:spPr>
        <c:txPr>
          <a:bodyPr rot="0" vert="horz"/>
          <a:lstStyle/>
          <a:p>
            <a:pPr>
              <a:defRPr sz="800" b="0" i="0" u="none" strike="noStrike" baseline="0">
                <a:solidFill>
                  <a:srgbClr val="000000"/>
                </a:solidFill>
                <a:latin typeface="Verdana"/>
                <a:ea typeface="Verdana"/>
                <a:cs typeface="Verdana"/>
              </a:defRPr>
            </a:pPr>
            <a:endParaRPr lang="en-US"/>
          </a:p>
        </c:txPr>
        <c:crossAx val="183442816"/>
        <c:crosses val="autoZero"/>
        <c:crossBetween val="midCat"/>
      </c:valAx>
      <c:spPr>
        <a:noFill/>
        <a:ln w="28575">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15.xml"/></Relationships>
</file>

<file path=xl/chartsheets/sheet1.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trlProps/ctrlProp1.xml><?xml version="1.0" encoding="utf-8"?>
<formControlPr xmlns="http://schemas.microsoft.com/office/spreadsheetml/2009/9/main" objectType="Scroll" dx="16" fmlaLink="$G$31" horiz="1" max="800" page="5" val="596"/>
</file>

<file path=xl/ctrlProps/ctrlProp2.xml><?xml version="1.0" encoding="utf-8"?>
<formControlPr xmlns="http://schemas.microsoft.com/office/spreadsheetml/2009/9/main" objectType="Scroll" dx="16" fmlaLink="$G$29" horiz="1" max="800" page="5" val="564"/>
</file>

<file path=xl/ctrlProps/ctrlProp3.xml><?xml version="1.0" encoding="utf-8"?>
<formControlPr xmlns="http://schemas.microsoft.com/office/spreadsheetml/2009/9/main" objectType="Scroll" dx="16" fmlaLink="$G$28" horiz="1" max="800" page="5" val="528"/>
</file>

<file path=xl/ctrlProps/ctrlProp4.xml><?xml version="1.0" encoding="utf-8"?>
<formControlPr xmlns="http://schemas.microsoft.com/office/spreadsheetml/2009/9/main" objectType="Scroll" dx="16" fmlaLink="$G$35" horiz="1" max="800" page="5" val="235"/>
</file>

<file path=xl/ctrlProps/ctrlProp5.xml><?xml version="1.0" encoding="utf-8"?>
<formControlPr xmlns="http://schemas.microsoft.com/office/spreadsheetml/2009/9/main" objectType="Scroll" dx="16" fmlaLink="$G$36" horiz="1" max="800" page="5" val="596"/>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42</xdr:row>
          <xdr:rowOff>133350</xdr:rowOff>
        </xdr:from>
        <xdr:to>
          <xdr:col>4</xdr:col>
          <xdr:colOff>561975</xdr:colOff>
          <xdr:row>47</xdr:row>
          <xdr:rowOff>114300</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xdr:row>
          <xdr:rowOff>133350</xdr:rowOff>
        </xdr:from>
        <xdr:to>
          <xdr:col>4</xdr:col>
          <xdr:colOff>200025</xdr:colOff>
          <xdr:row>42</xdr:row>
          <xdr:rowOff>38100</xdr:rowOff>
        </xdr:to>
        <xdr:sp macro="" textlink="">
          <xdr:nvSpPr>
            <xdr:cNvPr id="15362" name="Object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xdr:absoluteAnchor>
    <xdr:pos x="5314950" y="200023"/>
    <xdr:ext cx="5743575" cy="4038602"/>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mc:AlternateContent xmlns:mc="http://schemas.openxmlformats.org/markup-compatibility/2006">
    <mc:Choice xmlns:a14="http://schemas.microsoft.com/office/drawing/2010/main" Requires="a14">
      <xdr:twoCellAnchor editAs="oneCell">
        <xdr:from>
          <xdr:col>1</xdr:col>
          <xdr:colOff>504825</xdr:colOff>
          <xdr:row>11</xdr:row>
          <xdr:rowOff>47625</xdr:rowOff>
        </xdr:from>
        <xdr:to>
          <xdr:col>5</xdr:col>
          <xdr:colOff>323850</xdr:colOff>
          <xdr:row>12</xdr:row>
          <xdr:rowOff>85725</xdr:rowOff>
        </xdr:to>
        <xdr:sp macro="" textlink="">
          <xdr:nvSpPr>
            <xdr:cNvPr id="15364" name="Scroll Bar 4" hidden="1">
              <a:extLst>
                <a:ext uri="{63B3BB69-23CF-44E3-9099-C40C66FF867C}">
                  <a14:compatExt spid="_x0000_s15364"/>
                </a:ext>
              </a:extLst>
            </xdr:cNvPr>
            <xdr:cNvSpPr/>
          </xdr:nvSpPr>
          <xdr:spPr>
            <a:xfrm>
              <a:off x="0" y="0"/>
              <a:ext cx="0" cy="0"/>
            </a:xfrm>
            <a:prstGeom prst="rect">
              <a:avLst/>
            </a:prstGeom>
          </xdr:spPr>
        </xdr:sp>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0.26239</cdr:x>
      <cdr:y>0.10479</cdr:y>
    </cdr:from>
    <cdr:to>
      <cdr:x>0.75456</cdr:x>
      <cdr:y>0.17217</cdr:y>
    </cdr:to>
    <cdr:sp macro="" textlink="'Right-Tailed'!$C$17">
      <cdr:nvSpPr>
        <cdr:cNvPr id="5" name="TextBox 4"/>
        <cdr:cNvSpPr txBox="1"/>
      </cdr:nvSpPr>
      <cdr:spPr>
        <a:xfrm xmlns:a="http://schemas.openxmlformats.org/drawingml/2006/main">
          <a:off x="1507046" y="423205"/>
          <a:ext cx="2826829" cy="27212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Given a = 1.28, P(Z &gt; a) = P(Z &gt; 1.28) = 10.03%</a:t>
          </a:fld>
          <a:endParaRPr lang="en-US" sz="12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0.17539</cdr:x>
      <cdr:y>0.14462</cdr:y>
    </cdr:from>
    <cdr:to>
      <cdr:x>0.82747</cdr:x>
      <cdr:y>0.21634</cdr:y>
    </cdr:to>
    <cdr:sp macro="" textlink="'Right-Tailed'!$C$17">
      <cdr:nvSpPr>
        <cdr:cNvPr id="5" name="TextBox 4"/>
        <cdr:cNvSpPr txBox="1"/>
      </cdr:nvSpPr>
      <cdr:spPr>
        <a:xfrm xmlns:a="http://schemas.openxmlformats.org/drawingml/2006/main">
          <a:off x="1520219" y="910539"/>
          <a:ext cx="5652106" cy="45153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2400"/>
            <a:pPr/>
            <a:t>Given a = 1.28, P(Z &gt; a) = P(Z &gt; 1.28) = 10.03%</a:t>
          </a:fld>
          <a:endParaRPr lang="en-US" sz="2400"/>
        </a:p>
      </cdr:txBody>
    </cdr:sp>
  </cdr:relSizeAnchor>
</c:userShapes>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47</xdr:row>
          <xdr:rowOff>133350</xdr:rowOff>
        </xdr:from>
        <xdr:to>
          <xdr:col>4</xdr:col>
          <xdr:colOff>561975</xdr:colOff>
          <xdr:row>52</xdr:row>
          <xdr:rowOff>114300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44</xdr:row>
          <xdr:rowOff>133350</xdr:rowOff>
        </xdr:from>
        <xdr:to>
          <xdr:col>4</xdr:col>
          <xdr:colOff>200025</xdr:colOff>
          <xdr:row>47</xdr:row>
          <xdr:rowOff>38100</xdr:rowOff>
        </xdr:to>
        <xdr:sp macro="" textlink="">
          <xdr:nvSpPr>
            <xdr:cNvPr id="12290" name="Object 2" hidden="1">
              <a:extLst>
                <a:ext uri="{63B3BB69-23CF-44E3-9099-C40C66FF867C}">
                  <a14:compatExt spid="_x0000_s1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11</xdr:row>
          <xdr:rowOff>152400</xdr:rowOff>
        </xdr:from>
        <xdr:to>
          <xdr:col>5</xdr:col>
          <xdr:colOff>419100</xdr:colOff>
          <xdr:row>13</xdr:row>
          <xdr:rowOff>28575</xdr:rowOff>
        </xdr:to>
        <xdr:sp macro="" textlink="">
          <xdr:nvSpPr>
            <xdr:cNvPr id="12291" name="Scroll Bar 3"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xdr:absoluteAnchor>
    <xdr:pos x="5753100" y="171448"/>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mc:AlternateContent xmlns:mc="http://schemas.openxmlformats.org/markup-compatibility/2006">
    <mc:Choice xmlns:a14="http://schemas.microsoft.com/office/drawing/2010/main" Requires="a14">
      <xdr:twoCellAnchor editAs="oneCell">
        <xdr:from>
          <xdr:col>1</xdr:col>
          <xdr:colOff>600075</xdr:colOff>
          <xdr:row>16</xdr:row>
          <xdr:rowOff>0</xdr:rowOff>
        </xdr:from>
        <xdr:to>
          <xdr:col>5</xdr:col>
          <xdr:colOff>419100</xdr:colOff>
          <xdr:row>17</xdr:row>
          <xdr:rowOff>38100</xdr:rowOff>
        </xdr:to>
        <xdr:sp macro="" textlink="">
          <xdr:nvSpPr>
            <xdr:cNvPr id="12293" name="Scroll Bar 5" hidden="1">
              <a:extLst>
                <a:ext uri="{63B3BB69-23CF-44E3-9099-C40C66FF867C}">
                  <a14:compatExt spid="_x0000_s12293"/>
                </a:ext>
              </a:extLst>
            </xdr:cNvPr>
            <xdr:cNvSpPr/>
          </xdr:nvSpPr>
          <xdr:spPr>
            <a:xfrm>
              <a:off x="0" y="0"/>
              <a:ext cx="0" cy="0"/>
            </a:xfrm>
            <a:prstGeom prst="rect">
              <a:avLst/>
            </a:prstGeom>
          </xdr:spPr>
        </xdr:sp>
        <xdr:clientData/>
      </xdr:twoCellAnchor>
    </mc:Choice>
    <mc:Fallback/>
  </mc:AlternateContent>
</xdr:wsDr>
</file>

<file path=xl/drawings/drawing14.xml><?xml version="1.0" encoding="utf-8"?>
<c:userShapes xmlns:c="http://schemas.openxmlformats.org/drawingml/2006/chart">
  <cdr:relSizeAnchor xmlns:cdr="http://schemas.openxmlformats.org/drawingml/2006/chartDrawing">
    <cdr:from>
      <cdr:x>0.27896</cdr:x>
      <cdr:y>0.16376</cdr:y>
    </cdr:from>
    <cdr:to>
      <cdr:x>0.7529</cdr:x>
      <cdr:y>0.22249</cdr:y>
    </cdr:to>
    <cdr:sp macro="" textlink="Between!$C$24">
      <cdr:nvSpPr>
        <cdr:cNvPr id="5" name="TextBox 4"/>
        <cdr:cNvSpPr txBox="1"/>
      </cdr:nvSpPr>
      <cdr:spPr>
        <a:xfrm xmlns:a="http://schemas.openxmlformats.org/drawingml/2006/main">
          <a:off x="1602242" y="661364"/>
          <a:ext cx="2722107"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P(a &lt; Z &lt; b) = P(-1.65 &lt; Z &lt; 1.96) = 92.55%</a:t>
          </a:fld>
          <a:endParaRPr lang="en-US" sz="1200"/>
        </a:p>
      </cdr:txBody>
    </cdr:sp>
  </cdr:relSizeAnchor>
  <cdr:relSizeAnchor xmlns:cdr="http://schemas.openxmlformats.org/drawingml/2006/chartDrawing">
    <cdr:from>
      <cdr:x>0.24544</cdr:x>
      <cdr:y>0.09906</cdr:y>
    </cdr:from>
    <cdr:to>
      <cdr:x>0.76451</cdr:x>
      <cdr:y>0.15802</cdr:y>
    </cdr:to>
    <cdr:sp macro="" textlink="Between!$C$23">
      <cdr:nvSpPr>
        <cdr:cNvPr id="2" name="TextBox 1"/>
        <cdr:cNvSpPr txBox="1"/>
      </cdr:nvSpPr>
      <cdr:spPr>
        <a:xfrm xmlns:a="http://schemas.openxmlformats.org/drawingml/2006/main">
          <a:off x="1409709" y="400064"/>
          <a:ext cx="2981315" cy="2381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20CD8A04-487E-4DC5-939F-F5BBF392EB7B}" type="TxLink">
            <a:rPr lang="en-US" sz="1200"/>
            <a:pPr/>
            <a:t>Given a = -1.65 and b = 1.96, find P(a &lt; Z &lt; b)</a:t>
          </a:fld>
          <a:endParaRPr lang="en-US" sz="1200"/>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0.21355</cdr:x>
      <cdr:y>0.20591</cdr:y>
    </cdr:from>
    <cdr:to>
      <cdr:x>0.82399</cdr:x>
      <cdr:y>0.27975</cdr:y>
    </cdr:to>
    <cdr:sp macro="" textlink="Between!$C$24">
      <cdr:nvSpPr>
        <cdr:cNvPr id="5" name="TextBox 4"/>
        <cdr:cNvSpPr txBox="1"/>
      </cdr:nvSpPr>
      <cdr:spPr>
        <a:xfrm xmlns:a="http://schemas.openxmlformats.org/drawingml/2006/main">
          <a:off x="1851414" y="1294845"/>
          <a:ext cx="5292336" cy="4643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2400"/>
            <a:pPr/>
            <a:t>P(a &lt; Z &lt; b) = P(-1.65 &lt; Z &lt; 1.96) = 92.55%</a:t>
          </a:fld>
          <a:endParaRPr lang="en-US" sz="2400"/>
        </a:p>
      </cdr:txBody>
    </cdr:sp>
  </cdr:relSizeAnchor>
  <cdr:relSizeAnchor xmlns:cdr="http://schemas.openxmlformats.org/drawingml/2006/chartDrawing">
    <cdr:from>
      <cdr:x>0.1861</cdr:x>
      <cdr:y>0.12056</cdr:y>
    </cdr:from>
    <cdr:to>
      <cdr:x>0.84305</cdr:x>
      <cdr:y>0.20093</cdr:y>
    </cdr:to>
    <cdr:sp macro="" textlink="Between!$C$23">
      <cdr:nvSpPr>
        <cdr:cNvPr id="2" name="TextBox 1"/>
        <cdr:cNvSpPr txBox="1"/>
      </cdr:nvSpPr>
      <cdr:spPr>
        <a:xfrm xmlns:a="http://schemas.openxmlformats.org/drawingml/2006/main">
          <a:off x="1613430" y="758111"/>
          <a:ext cx="5695549" cy="5054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8A0EC3A6-00A2-423D-86C1-4CE14368F6AD}" type="TxLink">
            <a:rPr lang="en-US" sz="2400"/>
            <a:pPr/>
            <a:t>Given a = -1.65 and b = 1.96, find P(a &lt; Z &lt; b)</a:t>
          </a:fld>
          <a:endParaRPr lang="en-US" sz="2400"/>
        </a:p>
      </cdr:txBody>
    </cdr:sp>
  </cdr:relSizeAnchor>
</c:userShapes>
</file>

<file path=xl/drawings/drawing17.xml><?xml version="1.0" encoding="utf-8"?>
<xdr:wsDr xmlns:xdr="http://schemas.openxmlformats.org/drawingml/2006/spreadsheetDrawing" xmlns:a="http://schemas.openxmlformats.org/drawingml/2006/main">
  <xdr:twoCellAnchor editAs="oneCell">
    <xdr:from>
      <xdr:col>0</xdr:col>
      <xdr:colOff>76200</xdr:colOff>
      <xdr:row>17</xdr:row>
      <xdr:rowOff>28575</xdr:rowOff>
    </xdr:from>
    <xdr:to>
      <xdr:col>0</xdr:col>
      <xdr:colOff>571500</xdr:colOff>
      <xdr:row>17</xdr:row>
      <xdr:rowOff>276225</xdr:rowOff>
    </xdr:to>
    <xdr:pic>
      <xdr:nvPicPr>
        <xdr:cNvPr id="4"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8575"/>
          <a:ext cx="4953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xdr:colOff>
      <xdr:row>17</xdr:row>
      <xdr:rowOff>0</xdr:rowOff>
    </xdr:from>
    <xdr:to>
      <xdr:col>12</xdr:col>
      <xdr:colOff>0</xdr:colOff>
      <xdr:row>18</xdr:row>
      <xdr:rowOff>0</xdr:rowOff>
    </xdr:to>
    <xdr:pic>
      <xdr:nvPicPr>
        <xdr:cNvPr id="7" name="Picture 10" descr="vertex42_logo_transparent_sm"/>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0" y="0"/>
          <a:ext cx="13239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0.20268</cdr:x>
      <cdr:y>0.10951</cdr:y>
    </cdr:from>
    <cdr:to>
      <cdr:x>0.71476</cdr:x>
      <cdr:y>0.16824</cdr:y>
    </cdr:to>
    <cdr:sp macro="" textlink="'Z-Table'!$C$18">
      <cdr:nvSpPr>
        <cdr:cNvPr id="5" name="TextBox 4"/>
        <cdr:cNvSpPr txBox="1"/>
      </cdr:nvSpPr>
      <cdr:spPr>
        <a:xfrm xmlns:a="http://schemas.openxmlformats.org/drawingml/2006/main">
          <a:off x="1164124" y="442286"/>
          <a:ext cx="2941151" cy="2371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1200"/>
            <a:pPr/>
            <a:t>Given a = 1.96, find P(0 &lt; Z &lt; a) or P(a &lt; Z &lt; 0)</a:t>
          </a:fld>
          <a:endParaRPr lang="en-US" sz="1200"/>
        </a:p>
      </cdr:txBody>
    </cdr:sp>
  </cdr:relSizeAnchor>
  <cdr:relSizeAnchor xmlns:cdr="http://schemas.openxmlformats.org/drawingml/2006/chartDrawing">
    <cdr:from>
      <cdr:x>0.31841</cdr:x>
      <cdr:y>0.17453</cdr:y>
    </cdr:from>
    <cdr:to>
      <cdr:x>0.62023</cdr:x>
      <cdr:y>0.23585</cdr:y>
    </cdr:to>
    <cdr:sp macro="" textlink="'Z-Table'!$C$19">
      <cdr:nvSpPr>
        <cdr:cNvPr id="2" name="TextBox 1"/>
        <cdr:cNvSpPr txBox="1"/>
      </cdr:nvSpPr>
      <cdr:spPr>
        <a:xfrm xmlns:a="http://schemas.openxmlformats.org/drawingml/2006/main">
          <a:off x="1828800" y="704852"/>
          <a:ext cx="1733550" cy="247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E10A6D72-47CD-4CEA-B919-948158462079}" type="TxLink">
            <a:rPr lang="en-US" sz="1200"/>
            <a:pPr/>
            <a:t>P(0 &lt; Z &lt; 1.96) = 47.5%</a:t>
          </a:fld>
          <a:endParaRPr lang="en-US" sz="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0.19038</cdr:x>
      <cdr:y>0.12458</cdr:y>
    </cdr:from>
    <cdr:to>
      <cdr:x>0.81418</cdr:x>
      <cdr:y>0.19192</cdr:y>
    </cdr:to>
    <cdr:sp macro="" textlink="'Z-Table'!$C$18">
      <cdr:nvSpPr>
        <cdr:cNvPr id="5" name="TextBox 4"/>
        <cdr:cNvSpPr txBox="1"/>
      </cdr:nvSpPr>
      <cdr:spPr>
        <a:xfrm xmlns:a="http://schemas.openxmlformats.org/drawingml/2006/main">
          <a:off x="1648150" y="783172"/>
          <a:ext cx="5400350" cy="4233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DDD22A61-C49B-4F99-87E9-9B08BA1BEAA9}" type="TxLink">
            <a:rPr lang="en-US" sz="2400"/>
            <a:pPr/>
            <a:t>Given a = 1.96, find P(0 &lt; Z &lt; a) or P(a &lt; Z &lt; 0)</a:t>
          </a:fld>
          <a:endParaRPr lang="en-US" sz="2400"/>
        </a:p>
      </cdr:txBody>
    </cdr:sp>
  </cdr:relSizeAnchor>
  <cdr:relSizeAnchor xmlns:cdr="http://schemas.openxmlformats.org/drawingml/2006/chartDrawing">
    <cdr:from>
      <cdr:x>0.32072</cdr:x>
      <cdr:y>0.20539</cdr:y>
    </cdr:from>
    <cdr:to>
      <cdr:x>0.68093</cdr:x>
      <cdr:y>0.27105</cdr:y>
    </cdr:to>
    <cdr:sp macro="" textlink="'Z-Table'!$C$19">
      <cdr:nvSpPr>
        <cdr:cNvPr id="2" name="TextBox 1"/>
        <cdr:cNvSpPr txBox="1"/>
      </cdr:nvSpPr>
      <cdr:spPr>
        <a:xfrm xmlns:a="http://schemas.openxmlformats.org/drawingml/2006/main">
          <a:off x="2776484" y="1291166"/>
          <a:ext cx="3118433" cy="41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3D3FAEF8-7D71-4F4C-A20A-A460F77C659F}" type="TxLink">
            <a:rPr lang="en-US" sz="2400"/>
            <a:pPr/>
            <a:t>P(0 &lt; Z &lt; 1.96) = 47.5%</a:t>
          </a:fld>
          <a:endParaRPr lang="en-US" sz="2400"/>
        </a:p>
      </cdr:txBody>
    </cdr:sp>
  </cdr:relSizeAnchor>
</c:userShapes>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39</xdr:row>
          <xdr:rowOff>133350</xdr:rowOff>
        </xdr:from>
        <xdr:to>
          <xdr:col>4</xdr:col>
          <xdr:colOff>561975</xdr:colOff>
          <xdr:row>44</xdr:row>
          <xdr:rowOff>114300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36</xdr:row>
          <xdr:rowOff>133350</xdr:rowOff>
        </xdr:from>
        <xdr:to>
          <xdr:col>4</xdr:col>
          <xdr:colOff>200025</xdr:colOff>
          <xdr:row>39</xdr:row>
          <xdr:rowOff>38100</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10</xdr:row>
          <xdr:rowOff>38100</xdr:rowOff>
        </xdr:from>
        <xdr:to>
          <xdr:col>5</xdr:col>
          <xdr:colOff>352425</xdr:colOff>
          <xdr:row>11</xdr:row>
          <xdr:rowOff>76200</xdr:rowOff>
        </xdr:to>
        <xdr:sp macro="" textlink="">
          <xdr:nvSpPr>
            <xdr:cNvPr id="1129" name="Scroll Bar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xdr:absoluteAnchor>
    <xdr:pos x="5791201" y="266700"/>
    <xdr:ext cx="6057900" cy="3733800"/>
    <xdr:graphicFrame macro="">
      <xdr:nvGraphicFramePr>
        <xdr:cNvPr id="9" name="Chart 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0.24964</cdr:x>
      <cdr:y>0.11343</cdr:y>
    </cdr:from>
    <cdr:to>
      <cdr:x>0.74371</cdr:x>
      <cdr:y>0.18877</cdr:y>
    </cdr:to>
    <cdr:sp macro="" textlink="'Left-Tailed'!$C$17">
      <cdr:nvSpPr>
        <cdr:cNvPr id="5" name="TextBox 4"/>
        <cdr:cNvSpPr txBox="1"/>
      </cdr:nvSpPr>
      <cdr:spPr>
        <a:xfrm xmlns:a="http://schemas.openxmlformats.org/drawingml/2006/main">
          <a:off x="1512282" y="423536"/>
          <a:ext cx="2993042" cy="2813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1200"/>
            <a:pPr/>
            <a:t>Given a = 1.64, P(Z &lt; a) = P(Z &lt; 1.64) = 94.95%</a:t>
          </a:fld>
          <a:endParaRPr lang="en-US" sz="12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0.19005</cdr:x>
      <cdr:y>0.16339</cdr:y>
    </cdr:from>
    <cdr:to>
      <cdr:x>0.82198</cdr:x>
      <cdr:y>0.22693</cdr:y>
    </cdr:to>
    <cdr:sp macro="" textlink="'Left-Tailed'!$C$17">
      <cdr:nvSpPr>
        <cdr:cNvPr id="5" name="TextBox 4"/>
        <cdr:cNvSpPr txBox="1"/>
      </cdr:nvSpPr>
      <cdr:spPr>
        <a:xfrm xmlns:a="http://schemas.openxmlformats.org/drawingml/2006/main">
          <a:off x="1647291" y="1028700"/>
          <a:ext cx="5477409" cy="4000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BFE48B9-0BA1-4C1C-8F22-9038E06821DE}" type="TxLink">
            <a:rPr lang="en-US" sz="2400"/>
            <a:pPr/>
            <a:t>Given a = 1.64, P(Z &lt; a) = P(Z &lt; 1.64) = 94.95%</a:t>
          </a:fld>
          <a:endParaRPr lang="en-US" sz="2400"/>
        </a:p>
      </cdr:txBody>
    </cdr:sp>
  </cdr:relSizeAnchor>
</c:userShapes>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38</xdr:row>
          <xdr:rowOff>133350</xdr:rowOff>
        </xdr:from>
        <xdr:to>
          <xdr:col>4</xdr:col>
          <xdr:colOff>561975</xdr:colOff>
          <xdr:row>43</xdr:row>
          <xdr:rowOff>114300</xdr:rowOff>
        </xdr:to>
        <xdr:sp macro="" textlink="">
          <xdr:nvSpPr>
            <xdr:cNvPr id="24578" name="Object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35</xdr:row>
          <xdr:rowOff>133350</xdr:rowOff>
        </xdr:from>
        <xdr:to>
          <xdr:col>4</xdr:col>
          <xdr:colOff>200025</xdr:colOff>
          <xdr:row>38</xdr:row>
          <xdr:rowOff>38100</xdr:rowOff>
        </xdr:to>
        <xdr:sp macro="" textlink="">
          <xdr:nvSpPr>
            <xdr:cNvPr id="24579" name="Object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542925</xdr:colOff>
          <xdr:row>10</xdr:row>
          <xdr:rowOff>38100</xdr:rowOff>
        </xdr:from>
        <xdr:to>
          <xdr:col>5</xdr:col>
          <xdr:colOff>361950</xdr:colOff>
          <xdr:row>11</xdr:row>
          <xdr:rowOff>76200</xdr:rowOff>
        </xdr:to>
        <xdr:sp macro="" textlink="">
          <xdr:nvSpPr>
            <xdr:cNvPr id="24580" name="Scroll Bar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xdr:oneCellAnchor>
    <xdr:from>
      <xdr:col>1</xdr:col>
      <xdr:colOff>571500</xdr:colOff>
      <xdr:row>25</xdr:row>
      <xdr:rowOff>95250</xdr:rowOff>
    </xdr:from>
    <xdr:ext cx="184731" cy="264560"/>
    <xdr:sp macro="" textlink="">
      <xdr:nvSpPr>
        <xdr:cNvPr id="6" name="TextBox 5"/>
        <xdr:cNvSpPr txBox="1"/>
      </xdr:nvSpPr>
      <xdr:spPr>
        <a:xfrm>
          <a:off x="4686300" y="317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absoluteAnchor>
    <xdr:pos x="5667375" y="133348"/>
    <xdr:ext cx="5743575" cy="4038602"/>
    <xdr:graphicFrame macro="">
      <xdr:nvGraphicFramePr>
        <xdr:cNvPr id="7" name="Chart 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13.xml"/><Relationship Id="rId1" Type="http://schemas.openxmlformats.org/officeDocument/2006/relationships/printerSettings" Target="../printerSettings/printerSettings4.bin"/><Relationship Id="rId6" Type="http://schemas.openxmlformats.org/officeDocument/2006/relationships/oleObject" Target="../embeddings/oleObject8.bin"/><Relationship Id="rId5" Type="http://schemas.openxmlformats.org/officeDocument/2006/relationships/image" Target="../media/image1.emf"/><Relationship Id="rId10" Type="http://schemas.openxmlformats.org/officeDocument/2006/relationships/comments" Target="../comments4.xml"/><Relationship Id="rId4" Type="http://schemas.openxmlformats.org/officeDocument/2006/relationships/oleObject" Target="../embeddings/oleObject7.bin"/><Relationship Id="rId9"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exceluser.com/explore/normalcurve.htm" TargetMode="External"/><Relationship Id="rId1" Type="http://schemas.openxmlformats.org/officeDocument/2006/relationships/hyperlink" Target="http://vertex42.com/ExcelArticles/mc/NormalDistribution-Excel.html"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5"/>
  <sheetViews>
    <sheetView showGridLines="0" tabSelected="1" workbookViewId="0"/>
  </sheetViews>
  <sheetFormatPr defaultRowHeight="12.75" x14ac:dyDescent="0.2"/>
  <cols>
    <col min="8" max="8" width="8.375" customWidth="1"/>
  </cols>
  <sheetData>
    <row r="1" spans="2:8" ht="13.5" thickBot="1" x14ac:dyDescent="0.25"/>
    <row r="2" spans="2:8" ht="13.5" thickTop="1" x14ac:dyDescent="0.2">
      <c r="B2" s="45"/>
      <c r="C2" s="46"/>
      <c r="D2" s="46"/>
      <c r="E2" s="46"/>
      <c r="F2" s="46"/>
      <c r="G2" s="47"/>
    </row>
    <row r="3" spans="2:8" x14ac:dyDescent="0.2">
      <c r="B3" s="37" t="s">
        <v>36</v>
      </c>
      <c r="C3" s="39"/>
      <c r="D3" s="39"/>
      <c r="E3" s="39"/>
      <c r="F3" s="39"/>
      <c r="G3" s="48"/>
    </row>
    <row r="4" spans="2:8" x14ac:dyDescent="0.2">
      <c r="B4" s="37" t="s">
        <v>37</v>
      </c>
      <c r="C4" s="39"/>
      <c r="D4" s="39"/>
      <c r="E4" s="39"/>
      <c r="F4" s="39"/>
      <c r="G4" s="48"/>
    </row>
    <row r="5" spans="2:8" x14ac:dyDescent="0.2">
      <c r="B5" s="49"/>
      <c r="C5" s="39"/>
      <c r="D5" s="39"/>
      <c r="E5" s="39"/>
      <c r="F5" s="39"/>
      <c r="G5" s="48"/>
    </row>
    <row r="6" spans="2:8" x14ac:dyDescent="0.2">
      <c r="B6" s="49"/>
      <c r="C6" s="39"/>
      <c r="D6" s="50" t="s">
        <v>0</v>
      </c>
      <c r="E6" s="14">
        <v>0</v>
      </c>
      <c r="F6" s="39"/>
      <c r="G6" s="48"/>
    </row>
    <row r="7" spans="2:8" x14ac:dyDescent="0.2">
      <c r="B7" s="49"/>
      <c r="C7" s="39"/>
      <c r="D7" s="50" t="s">
        <v>1</v>
      </c>
      <c r="E7" s="14">
        <v>1</v>
      </c>
      <c r="F7" s="39"/>
      <c r="G7" s="48"/>
    </row>
    <row r="8" spans="2:8" x14ac:dyDescent="0.2">
      <c r="B8" s="49"/>
      <c r="C8" s="39"/>
      <c r="D8" s="39"/>
      <c r="E8" s="39"/>
      <c r="F8" s="39"/>
      <c r="G8" s="48"/>
    </row>
    <row r="9" spans="2:8" x14ac:dyDescent="0.2">
      <c r="B9" s="38" t="s">
        <v>30</v>
      </c>
      <c r="C9" s="39"/>
      <c r="D9" s="39"/>
      <c r="E9" s="39"/>
      <c r="F9" s="39"/>
      <c r="G9" s="48"/>
    </row>
    <row r="10" spans="2:8" x14ac:dyDescent="0.2">
      <c r="B10" s="40"/>
      <c r="C10" s="41" t="s">
        <v>29</v>
      </c>
      <c r="D10" s="39"/>
      <c r="E10" s="39"/>
      <c r="F10" s="39"/>
      <c r="G10" s="48"/>
    </row>
    <row r="11" spans="2:8" x14ac:dyDescent="0.2">
      <c r="B11" s="49"/>
      <c r="C11" s="39"/>
      <c r="D11" s="39"/>
      <c r="E11" s="39"/>
      <c r="F11" s="39"/>
      <c r="G11" s="48"/>
      <c r="H11" s="4"/>
    </row>
    <row r="12" spans="2:8" x14ac:dyDescent="0.2">
      <c r="B12" s="49"/>
      <c r="C12" s="39"/>
      <c r="D12" s="39"/>
      <c r="E12" s="39"/>
      <c r="F12" s="39"/>
      <c r="G12" s="51"/>
      <c r="H12" s="4"/>
    </row>
    <row r="13" spans="2:8" x14ac:dyDescent="0.2">
      <c r="B13" s="49"/>
      <c r="C13" s="39"/>
      <c r="D13" s="39"/>
      <c r="E13" s="39"/>
      <c r="F13" s="39"/>
      <c r="G13" s="52"/>
      <c r="H13" s="4"/>
    </row>
    <row r="14" spans="2:8" x14ac:dyDescent="0.2">
      <c r="B14" s="49"/>
      <c r="C14" s="39"/>
      <c r="D14" s="39"/>
      <c r="E14" s="39"/>
      <c r="F14" s="39"/>
      <c r="G14" s="53"/>
    </row>
    <row r="15" spans="2:8" x14ac:dyDescent="0.2">
      <c r="B15" s="49"/>
      <c r="C15" s="50" t="s">
        <v>23</v>
      </c>
      <c r="D15" s="61">
        <f>F31</f>
        <v>1.96</v>
      </c>
      <c r="E15" s="39"/>
      <c r="F15" s="39"/>
      <c r="G15" s="48"/>
    </row>
    <row r="16" spans="2:8" x14ac:dyDescent="0.2">
      <c r="B16" s="49"/>
      <c r="C16" s="39"/>
      <c r="D16" s="39"/>
      <c r="E16" s="39"/>
      <c r="F16" s="39"/>
      <c r="G16" s="48"/>
    </row>
    <row r="17" spans="2:7" x14ac:dyDescent="0.2">
      <c r="B17" s="42" t="s">
        <v>31</v>
      </c>
      <c r="C17" s="39"/>
      <c r="D17" s="39"/>
      <c r="E17" s="39"/>
      <c r="F17" s="39"/>
      <c r="G17" s="48"/>
    </row>
    <row r="18" spans="2:7" x14ac:dyDescent="0.2">
      <c r="B18" s="49"/>
      <c r="C18" s="39" t="str">
        <f>"Given a = "&amp;$E$34&amp;", find P(0 &lt; Z &lt; a) or P(a &lt; Z &lt; 0)"</f>
        <v>Given a = 1.96, find P(0 &lt; Z &lt; a) or P(a &lt; Z &lt; 0)</v>
      </c>
      <c r="D18" s="39"/>
      <c r="E18" s="39"/>
      <c r="F18" s="39"/>
      <c r="G18" s="48"/>
    </row>
    <row r="19" spans="2:7" x14ac:dyDescent="0.2">
      <c r="B19" s="49"/>
      <c r="C19" s="39" t="str">
        <f>"P("&amp;$E$32&amp;" &lt; Z &lt; "&amp;$E$33&amp;") = "&amp;$C$34&amp;"%"</f>
        <v>P(0 &lt; Z &lt; 1.96) = 47.5%</v>
      </c>
      <c r="D19" s="39"/>
      <c r="E19" s="39"/>
      <c r="F19" s="39"/>
      <c r="G19" s="48"/>
    </row>
    <row r="20" spans="2:7" x14ac:dyDescent="0.2">
      <c r="B20" s="49"/>
      <c r="C20" s="39"/>
      <c r="D20" s="39"/>
      <c r="E20" s="39"/>
      <c r="F20" s="39"/>
      <c r="G20" s="48"/>
    </row>
    <row r="21" spans="2:7" x14ac:dyDescent="0.2">
      <c r="B21" s="43" t="s">
        <v>32</v>
      </c>
      <c r="C21" s="44"/>
      <c r="D21" s="44"/>
      <c r="E21" s="39"/>
      <c r="F21" s="39"/>
      <c r="G21" s="48"/>
    </row>
    <row r="22" spans="2:7" x14ac:dyDescent="0.2">
      <c r="B22" s="49"/>
      <c r="C22" s="39"/>
      <c r="D22" s="39"/>
      <c r="E22" s="39"/>
      <c r="F22" s="39"/>
      <c r="G22" s="48"/>
    </row>
    <row r="23" spans="2:7" ht="15" x14ac:dyDescent="0.25">
      <c r="B23" s="49"/>
      <c r="C23" s="60" t="str">
        <f>IF(D15&lt;0,"P(a&lt;Z&lt;0)=","P(0&lt;Z&lt;a)=")</f>
        <v>P(0&lt;Z&lt;a)=</v>
      </c>
      <c r="D23" s="55">
        <f>NORMDIST(E33,$E$6,$E$7,TRUE)-NORMDIST(E32,$E$6,$E$7,TRUE)</f>
        <v>0.47500210485177952</v>
      </c>
      <c r="F23" s="17"/>
      <c r="G23" s="48"/>
    </row>
    <row r="24" spans="2:7" ht="13.5" thickBot="1" x14ac:dyDescent="0.25">
      <c r="B24" s="56"/>
      <c r="C24" s="57"/>
      <c r="D24" s="57"/>
      <c r="E24" s="57"/>
      <c r="F24" s="57"/>
      <c r="G24" s="58"/>
    </row>
    <row r="25" spans="2:7" ht="13.5" thickTop="1" x14ac:dyDescent="0.2"/>
    <row r="27" spans="2:7" x14ac:dyDescent="0.2">
      <c r="G27" s="19"/>
    </row>
    <row r="29" spans="2:7" x14ac:dyDescent="0.2">
      <c r="B29" s="6" t="s">
        <v>22</v>
      </c>
      <c r="C29" s="5"/>
      <c r="D29" s="5"/>
      <c r="E29" s="5"/>
      <c r="F29" s="5"/>
      <c r="G29" s="5"/>
    </row>
    <row r="31" spans="2:7" x14ac:dyDescent="0.2">
      <c r="B31" s="20" t="s">
        <v>21</v>
      </c>
      <c r="C31">
        <v>0</v>
      </c>
      <c r="F31" s="88">
        <f>C41+G31/800*(C42-C41)</f>
        <v>1.96</v>
      </c>
      <c r="G31">
        <v>596</v>
      </c>
    </row>
    <row r="32" spans="2:7" x14ac:dyDescent="0.2">
      <c r="B32" s="20" t="s">
        <v>19</v>
      </c>
      <c r="C32" s="9">
        <v>0</v>
      </c>
      <c r="D32">
        <f>NORMDIST(C32,$E$6,$E$7,FALSE)</f>
        <v>0.3989422804014327</v>
      </c>
      <c r="E32">
        <f>ROUND(IF($C$33&gt;$C$32,$C$32,$C$33),2)</f>
        <v>0</v>
      </c>
    </row>
    <row r="33" spans="2:7" x14ac:dyDescent="0.2">
      <c r="B33" s="21" t="s">
        <v>20</v>
      </c>
      <c r="C33" s="9">
        <f>D15*$E$7+$E$6</f>
        <v>1.96</v>
      </c>
      <c r="D33">
        <f>NORMDIST(C33,$E$6,$E$7,FALSE)</f>
        <v>5.8440944333451469E-2</v>
      </c>
      <c r="E33">
        <f>ROUND(IF($C$33&gt;$C$32,$C$33,$C$32),2)</f>
        <v>1.96</v>
      </c>
      <c r="G33" s="21" t="s">
        <v>55</v>
      </c>
    </row>
    <row r="34" spans="2:7" x14ac:dyDescent="0.2">
      <c r="C34" s="34">
        <f>ROUND(D23,4)*100</f>
        <v>47.5</v>
      </c>
      <c r="D34" s="17" t="s">
        <v>33</v>
      </c>
      <c r="E34">
        <f>IF(E33&gt;0,E33,E32)</f>
        <v>1.96</v>
      </c>
    </row>
    <row r="36" spans="2:7" x14ac:dyDescent="0.2">
      <c r="B36" s="6" t="s">
        <v>12</v>
      </c>
      <c r="C36" s="5"/>
      <c r="D36" s="5"/>
      <c r="E36" s="5"/>
      <c r="F36" s="5"/>
    </row>
    <row r="37" spans="2:7" x14ac:dyDescent="0.2">
      <c r="B37" s="12" t="s">
        <v>11</v>
      </c>
    </row>
    <row r="38" spans="2:7" x14ac:dyDescent="0.2">
      <c r="B38">
        <f ca="1">NORMINV(RAND(),$E$6,$E$7)</f>
        <v>2.0068233403244107</v>
      </c>
    </row>
    <row r="40" spans="2:7" x14ac:dyDescent="0.2">
      <c r="B40" s="7" t="s">
        <v>5</v>
      </c>
    </row>
    <row r="41" spans="2:7" ht="14.25" x14ac:dyDescent="0.25">
      <c r="B41" s="1" t="s">
        <v>6</v>
      </c>
      <c r="C41" s="33">
        <v>-4</v>
      </c>
    </row>
    <row r="42" spans="2:7" ht="14.25" x14ac:dyDescent="0.25">
      <c r="B42" s="1" t="s">
        <v>7</v>
      </c>
      <c r="C42" s="33">
        <v>4</v>
      </c>
    </row>
    <row r="49" spans="2:5" x14ac:dyDescent="0.2">
      <c r="B49" s="2" t="s">
        <v>3</v>
      </c>
      <c r="C49" s="2" t="s">
        <v>2</v>
      </c>
      <c r="D49" s="2" t="s">
        <v>4</v>
      </c>
      <c r="E49" s="2" t="s">
        <v>8</v>
      </c>
    </row>
    <row r="50" spans="2:5" x14ac:dyDescent="0.2">
      <c r="B50" s="3">
        <f>C41</f>
        <v>-4</v>
      </c>
      <c r="C50" s="3">
        <f t="shared" ref="C50:C90" si="0">B50*$E$7+$E$6</f>
        <v>-4</v>
      </c>
      <c r="D50">
        <f t="shared" ref="D50:D90" si="1">NORMDIST(C50,$E$6,$E$7,FALSE)</f>
        <v>1.3383022576488537E-4</v>
      </c>
      <c r="E50">
        <f t="shared" ref="E50:E90" si="2">NORMDIST(C50,$E$6,$E$7,TRUE)</f>
        <v>3.1671241833119857E-5</v>
      </c>
    </row>
    <row r="51" spans="2:5" x14ac:dyDescent="0.2">
      <c r="B51" s="3">
        <f t="shared" ref="B51:B90" si="3">($C$42-$C$41)/40+B50</f>
        <v>-3.8</v>
      </c>
      <c r="C51" s="3">
        <f t="shared" si="0"/>
        <v>-3.8</v>
      </c>
      <c r="D51">
        <f t="shared" si="1"/>
        <v>2.9194692579146027E-4</v>
      </c>
      <c r="E51">
        <f t="shared" si="2"/>
        <v>7.234804392511999E-5</v>
      </c>
    </row>
    <row r="52" spans="2:5" x14ac:dyDescent="0.2">
      <c r="B52" s="3">
        <f t="shared" si="3"/>
        <v>-3.5999999999999996</v>
      </c>
      <c r="C52" s="3">
        <f t="shared" si="0"/>
        <v>-3.5999999999999996</v>
      </c>
      <c r="D52">
        <f t="shared" si="1"/>
        <v>6.1190193011377298E-4</v>
      </c>
      <c r="E52">
        <f t="shared" si="2"/>
        <v>1.5910859015753396E-4</v>
      </c>
    </row>
    <row r="53" spans="2:5" x14ac:dyDescent="0.2">
      <c r="B53" s="3">
        <f t="shared" si="3"/>
        <v>-3.3999999999999995</v>
      </c>
      <c r="C53" s="3">
        <f t="shared" si="0"/>
        <v>-3.3999999999999995</v>
      </c>
      <c r="D53">
        <f t="shared" si="1"/>
        <v>1.232219168473021E-3</v>
      </c>
      <c r="E53">
        <f t="shared" si="2"/>
        <v>3.3692926567688151E-4</v>
      </c>
    </row>
    <row r="54" spans="2:5" x14ac:dyDescent="0.2">
      <c r="B54" s="3">
        <f t="shared" si="3"/>
        <v>-3.1999999999999993</v>
      </c>
      <c r="C54" s="3">
        <f t="shared" si="0"/>
        <v>-3.1999999999999993</v>
      </c>
      <c r="D54">
        <f t="shared" si="1"/>
        <v>2.3840882014648486E-3</v>
      </c>
      <c r="E54">
        <f t="shared" si="2"/>
        <v>6.8713793791584969E-4</v>
      </c>
    </row>
    <row r="55" spans="2:5" x14ac:dyDescent="0.2">
      <c r="B55" s="3">
        <f t="shared" si="3"/>
        <v>-2.9999999999999991</v>
      </c>
      <c r="C55" s="3">
        <f t="shared" si="0"/>
        <v>-2.9999999999999991</v>
      </c>
      <c r="D55">
        <f t="shared" si="1"/>
        <v>4.4318484119380188E-3</v>
      </c>
      <c r="E55">
        <f t="shared" si="2"/>
        <v>1.3498980316300983E-3</v>
      </c>
    </row>
    <row r="56" spans="2:5" x14ac:dyDescent="0.2">
      <c r="B56" s="3">
        <f t="shared" si="3"/>
        <v>-2.7999999999999989</v>
      </c>
      <c r="C56" s="3">
        <f t="shared" si="0"/>
        <v>-2.7999999999999989</v>
      </c>
      <c r="D56">
        <f t="shared" si="1"/>
        <v>7.9154515829799894E-3</v>
      </c>
      <c r="E56">
        <f t="shared" si="2"/>
        <v>2.555130330427939E-3</v>
      </c>
    </row>
    <row r="57" spans="2:5" x14ac:dyDescent="0.2">
      <c r="B57" s="3">
        <f t="shared" si="3"/>
        <v>-2.5999999999999988</v>
      </c>
      <c r="C57" s="3">
        <f t="shared" si="0"/>
        <v>-2.5999999999999988</v>
      </c>
      <c r="D57">
        <f t="shared" si="1"/>
        <v>1.3582969233685661E-2</v>
      </c>
      <c r="E57">
        <f t="shared" si="2"/>
        <v>4.6611880237187649E-3</v>
      </c>
    </row>
    <row r="58" spans="2:5" x14ac:dyDescent="0.2">
      <c r="B58" s="3">
        <f t="shared" si="3"/>
        <v>-2.3999999999999986</v>
      </c>
      <c r="C58" s="3">
        <f t="shared" si="0"/>
        <v>-2.3999999999999986</v>
      </c>
      <c r="D58">
        <f t="shared" si="1"/>
        <v>2.2394530294842969E-2</v>
      </c>
      <c r="E58">
        <f t="shared" si="2"/>
        <v>8.1975359245961572E-3</v>
      </c>
    </row>
    <row r="59" spans="2:5" x14ac:dyDescent="0.2">
      <c r="B59" s="3">
        <f t="shared" si="3"/>
        <v>-2.1999999999999984</v>
      </c>
      <c r="C59" s="3">
        <f t="shared" si="0"/>
        <v>-2.1999999999999984</v>
      </c>
      <c r="D59">
        <f t="shared" si="1"/>
        <v>3.547459284623157E-2</v>
      </c>
      <c r="E59">
        <f t="shared" si="2"/>
        <v>1.3903447513498663E-2</v>
      </c>
    </row>
    <row r="60" spans="2:5" x14ac:dyDescent="0.2">
      <c r="B60" s="3">
        <f t="shared" si="3"/>
        <v>-1.9999999999999984</v>
      </c>
      <c r="C60" s="3">
        <f t="shared" si="0"/>
        <v>-1.9999999999999984</v>
      </c>
      <c r="D60">
        <f t="shared" si="1"/>
        <v>5.3990966513188222E-2</v>
      </c>
      <c r="E60">
        <f t="shared" si="2"/>
        <v>2.2750131948179281E-2</v>
      </c>
    </row>
    <row r="61" spans="2:5" x14ac:dyDescent="0.2">
      <c r="B61" s="3">
        <f t="shared" si="3"/>
        <v>-1.7999999999999985</v>
      </c>
      <c r="C61" s="3">
        <f t="shared" si="0"/>
        <v>-1.7999999999999985</v>
      </c>
      <c r="D61">
        <f t="shared" si="1"/>
        <v>7.8950158300894385E-2</v>
      </c>
      <c r="E61">
        <f t="shared" si="2"/>
        <v>3.5930319112925921E-2</v>
      </c>
    </row>
    <row r="62" spans="2:5" x14ac:dyDescent="0.2">
      <c r="B62" s="3">
        <f t="shared" si="3"/>
        <v>-1.5999999999999985</v>
      </c>
      <c r="C62" s="3">
        <f t="shared" si="0"/>
        <v>-1.5999999999999985</v>
      </c>
      <c r="D62">
        <f t="shared" si="1"/>
        <v>0.11092083467945583</v>
      </c>
      <c r="E62">
        <f t="shared" si="2"/>
        <v>5.4799291699558127E-2</v>
      </c>
    </row>
    <row r="63" spans="2:5" x14ac:dyDescent="0.2">
      <c r="B63" s="3">
        <f t="shared" si="3"/>
        <v>-1.3999999999999986</v>
      </c>
      <c r="C63" s="3">
        <f t="shared" si="0"/>
        <v>-1.3999999999999986</v>
      </c>
      <c r="D63">
        <f t="shared" si="1"/>
        <v>0.14972746563574515</v>
      </c>
      <c r="E63">
        <f t="shared" si="2"/>
        <v>8.0756659233771233E-2</v>
      </c>
    </row>
    <row r="64" spans="2:5" x14ac:dyDescent="0.2">
      <c r="B64" s="3">
        <f t="shared" si="3"/>
        <v>-1.1999999999999986</v>
      </c>
      <c r="C64" s="3">
        <f t="shared" si="0"/>
        <v>-1.1999999999999986</v>
      </c>
      <c r="D64">
        <f t="shared" si="1"/>
        <v>0.19418605498321329</v>
      </c>
      <c r="E64">
        <f t="shared" si="2"/>
        <v>0.11506967022170851</v>
      </c>
    </row>
    <row r="65" spans="2:5" x14ac:dyDescent="0.2">
      <c r="B65" s="3">
        <f t="shared" si="3"/>
        <v>-0.99999999999999867</v>
      </c>
      <c r="C65" s="3">
        <f t="shared" si="0"/>
        <v>-0.99999999999999867</v>
      </c>
      <c r="D65">
        <f t="shared" si="1"/>
        <v>0.24197072451914367</v>
      </c>
      <c r="E65">
        <f t="shared" si="2"/>
        <v>0.15865525393145732</v>
      </c>
    </row>
    <row r="66" spans="2:5" x14ac:dyDescent="0.2">
      <c r="B66" s="3">
        <f t="shared" si="3"/>
        <v>-0.79999999999999871</v>
      </c>
      <c r="C66" s="3">
        <f t="shared" si="0"/>
        <v>-0.79999999999999871</v>
      </c>
      <c r="D66">
        <f t="shared" si="1"/>
        <v>0.28969155276148306</v>
      </c>
      <c r="E66">
        <f t="shared" si="2"/>
        <v>0.21185539858339705</v>
      </c>
    </row>
    <row r="67" spans="2:5" x14ac:dyDescent="0.2">
      <c r="B67" s="3">
        <f t="shared" si="3"/>
        <v>-0.59999999999999876</v>
      </c>
      <c r="C67" s="3">
        <f t="shared" si="0"/>
        <v>-0.59999999999999876</v>
      </c>
      <c r="D67">
        <f t="shared" si="1"/>
        <v>0.33322460289179989</v>
      </c>
      <c r="E67">
        <f t="shared" si="2"/>
        <v>0.27425311775007399</v>
      </c>
    </row>
    <row r="68" spans="2:5" x14ac:dyDescent="0.2">
      <c r="B68" s="3">
        <f t="shared" si="3"/>
        <v>-0.39999999999999875</v>
      </c>
      <c r="C68" s="3">
        <f t="shared" si="0"/>
        <v>-0.39999999999999875</v>
      </c>
      <c r="D68">
        <f t="shared" si="1"/>
        <v>0.3682701403033235</v>
      </c>
      <c r="E68">
        <f t="shared" si="2"/>
        <v>0.34457825838967626</v>
      </c>
    </row>
    <row r="69" spans="2:5" x14ac:dyDescent="0.2">
      <c r="B69" s="3">
        <f t="shared" si="3"/>
        <v>-0.19999999999999873</v>
      </c>
      <c r="C69" s="3">
        <f t="shared" si="0"/>
        <v>-0.19999999999999873</v>
      </c>
      <c r="D69">
        <f t="shared" si="1"/>
        <v>0.39104269397545599</v>
      </c>
      <c r="E69">
        <f t="shared" si="2"/>
        <v>0.42074029056089746</v>
      </c>
    </row>
    <row r="70" spans="2:5" x14ac:dyDescent="0.2">
      <c r="B70" s="3">
        <f t="shared" si="3"/>
        <v>1.27675647831893E-15</v>
      </c>
      <c r="C70" s="3">
        <f t="shared" si="0"/>
        <v>1.27675647831893E-15</v>
      </c>
      <c r="D70">
        <f t="shared" si="1"/>
        <v>0.3989422804014327</v>
      </c>
      <c r="E70">
        <f t="shared" si="2"/>
        <v>0.50000000000000044</v>
      </c>
    </row>
    <row r="71" spans="2:5" x14ac:dyDescent="0.2">
      <c r="B71" s="3">
        <f t="shared" si="3"/>
        <v>0.20000000000000129</v>
      </c>
      <c r="C71" s="3">
        <f t="shared" si="0"/>
        <v>0.20000000000000129</v>
      </c>
      <c r="D71">
        <f t="shared" si="1"/>
        <v>0.39104269397545577</v>
      </c>
      <c r="E71">
        <f t="shared" si="2"/>
        <v>0.57925970943910354</v>
      </c>
    </row>
    <row r="72" spans="2:5" x14ac:dyDescent="0.2">
      <c r="B72" s="3">
        <f t="shared" si="3"/>
        <v>0.4000000000000013</v>
      </c>
      <c r="C72" s="3">
        <f t="shared" si="0"/>
        <v>0.4000000000000013</v>
      </c>
      <c r="D72">
        <f t="shared" si="1"/>
        <v>0.36827014030332317</v>
      </c>
      <c r="E72">
        <f t="shared" si="2"/>
        <v>0.65542174161032474</v>
      </c>
    </row>
    <row r="73" spans="2:5" x14ac:dyDescent="0.2">
      <c r="B73" s="3">
        <f t="shared" si="3"/>
        <v>0.60000000000000131</v>
      </c>
      <c r="C73" s="3">
        <f t="shared" si="0"/>
        <v>0.60000000000000131</v>
      </c>
      <c r="D73">
        <f t="shared" si="1"/>
        <v>0.33322460289179939</v>
      </c>
      <c r="E73">
        <f t="shared" si="2"/>
        <v>0.72574688224992689</v>
      </c>
    </row>
    <row r="74" spans="2:5" x14ac:dyDescent="0.2">
      <c r="B74" s="3">
        <f t="shared" si="3"/>
        <v>0.80000000000000138</v>
      </c>
      <c r="C74" s="3">
        <f t="shared" si="0"/>
        <v>0.80000000000000138</v>
      </c>
      <c r="D74">
        <f t="shared" si="1"/>
        <v>0.28969155276148245</v>
      </c>
      <c r="E74">
        <f t="shared" si="2"/>
        <v>0.7881446014166037</v>
      </c>
    </row>
    <row r="75" spans="2:5" x14ac:dyDescent="0.2">
      <c r="B75" s="3">
        <f t="shared" si="3"/>
        <v>1.0000000000000013</v>
      </c>
      <c r="C75" s="3">
        <f t="shared" si="0"/>
        <v>1.0000000000000013</v>
      </c>
      <c r="D75">
        <f t="shared" si="1"/>
        <v>0.24197072451914306</v>
      </c>
      <c r="E75">
        <f t="shared" si="2"/>
        <v>0.84134474606854326</v>
      </c>
    </row>
    <row r="76" spans="2:5" x14ac:dyDescent="0.2">
      <c r="B76" s="3">
        <f t="shared" si="3"/>
        <v>1.2000000000000013</v>
      </c>
      <c r="C76" s="3">
        <f t="shared" si="0"/>
        <v>1.2000000000000013</v>
      </c>
      <c r="D76">
        <f t="shared" si="1"/>
        <v>0.19418605498321265</v>
      </c>
      <c r="E76">
        <f t="shared" si="2"/>
        <v>0.884930329778292</v>
      </c>
    </row>
    <row r="77" spans="2:5" x14ac:dyDescent="0.2">
      <c r="B77" s="3">
        <f t="shared" si="3"/>
        <v>1.4000000000000012</v>
      </c>
      <c r="C77" s="3">
        <f t="shared" si="0"/>
        <v>1.4000000000000012</v>
      </c>
      <c r="D77">
        <f t="shared" si="1"/>
        <v>0.1497274656357446</v>
      </c>
      <c r="E77">
        <f t="shared" si="2"/>
        <v>0.91924334076622916</v>
      </c>
    </row>
    <row r="78" spans="2:5" x14ac:dyDescent="0.2">
      <c r="B78" s="3">
        <f t="shared" si="3"/>
        <v>1.6000000000000012</v>
      </c>
      <c r="C78" s="3">
        <f t="shared" si="0"/>
        <v>1.6000000000000012</v>
      </c>
      <c r="D78">
        <f t="shared" si="1"/>
        <v>0.11092083467945535</v>
      </c>
      <c r="E78">
        <f t="shared" si="2"/>
        <v>0.94520070830044212</v>
      </c>
    </row>
    <row r="79" spans="2:5" x14ac:dyDescent="0.2">
      <c r="B79" s="3">
        <f t="shared" si="3"/>
        <v>1.8000000000000012</v>
      </c>
      <c r="C79" s="3">
        <f t="shared" si="0"/>
        <v>1.8000000000000012</v>
      </c>
      <c r="D79">
        <f t="shared" si="1"/>
        <v>7.8950158300893997E-2</v>
      </c>
      <c r="E79">
        <f t="shared" si="2"/>
        <v>0.96406968088707434</v>
      </c>
    </row>
    <row r="80" spans="2:5" x14ac:dyDescent="0.2">
      <c r="B80" s="3">
        <f t="shared" si="3"/>
        <v>2.0000000000000013</v>
      </c>
      <c r="C80" s="3">
        <f t="shared" si="0"/>
        <v>2.0000000000000013</v>
      </c>
      <c r="D80">
        <f t="shared" si="1"/>
        <v>5.3990966513187917E-2</v>
      </c>
      <c r="E80">
        <f t="shared" si="2"/>
        <v>0.9772498680518209</v>
      </c>
    </row>
    <row r="81" spans="2:5" x14ac:dyDescent="0.2">
      <c r="B81" s="3">
        <f t="shared" si="3"/>
        <v>2.2000000000000015</v>
      </c>
      <c r="C81" s="3">
        <f t="shared" si="0"/>
        <v>2.2000000000000015</v>
      </c>
      <c r="D81">
        <f t="shared" si="1"/>
        <v>3.5474592846231313E-2</v>
      </c>
      <c r="E81">
        <f t="shared" si="2"/>
        <v>0.98609655248650141</v>
      </c>
    </row>
    <row r="82" spans="2:5" x14ac:dyDescent="0.2">
      <c r="B82" s="3">
        <f t="shared" si="3"/>
        <v>2.4000000000000017</v>
      </c>
      <c r="C82" s="3">
        <f t="shared" si="0"/>
        <v>2.4000000000000017</v>
      </c>
      <c r="D82">
        <f t="shared" si="1"/>
        <v>2.2394530294842813E-2</v>
      </c>
      <c r="E82">
        <f t="shared" si="2"/>
        <v>0.99180246407540396</v>
      </c>
    </row>
    <row r="83" spans="2:5" x14ac:dyDescent="0.2">
      <c r="B83" s="3">
        <f t="shared" si="3"/>
        <v>2.6000000000000019</v>
      </c>
      <c r="C83" s="3">
        <f t="shared" si="0"/>
        <v>2.6000000000000019</v>
      </c>
      <c r="D83">
        <f t="shared" si="1"/>
        <v>1.3582969233685552E-2</v>
      </c>
      <c r="E83">
        <f t="shared" si="2"/>
        <v>0.99533881197628127</v>
      </c>
    </row>
    <row r="84" spans="2:5" x14ac:dyDescent="0.2">
      <c r="B84" s="3">
        <f t="shared" si="3"/>
        <v>2.800000000000002</v>
      </c>
      <c r="C84" s="3">
        <f t="shared" si="0"/>
        <v>2.800000000000002</v>
      </c>
      <c r="D84">
        <f t="shared" si="1"/>
        <v>7.9154515829799182E-3</v>
      </c>
      <c r="E84">
        <f t="shared" si="2"/>
        <v>0.99744486966957213</v>
      </c>
    </row>
    <row r="85" spans="2:5" x14ac:dyDescent="0.2">
      <c r="B85" s="3">
        <f t="shared" si="3"/>
        <v>3.0000000000000022</v>
      </c>
      <c r="C85" s="3">
        <f t="shared" si="0"/>
        <v>3.0000000000000022</v>
      </c>
      <c r="D85">
        <f t="shared" si="1"/>
        <v>4.4318484119379763E-3</v>
      </c>
      <c r="E85">
        <f t="shared" si="2"/>
        <v>0.9986501019683699</v>
      </c>
    </row>
    <row r="86" spans="2:5" x14ac:dyDescent="0.2">
      <c r="B86" s="3">
        <f t="shared" si="3"/>
        <v>3.2000000000000024</v>
      </c>
      <c r="C86" s="3">
        <f t="shared" si="0"/>
        <v>3.2000000000000024</v>
      </c>
      <c r="D86">
        <f t="shared" si="1"/>
        <v>2.3840882014648235E-3</v>
      </c>
      <c r="E86">
        <f t="shared" si="2"/>
        <v>0.99931286206208414</v>
      </c>
    </row>
    <row r="87" spans="2:5" x14ac:dyDescent="0.2">
      <c r="B87" s="3">
        <f t="shared" si="3"/>
        <v>3.4000000000000026</v>
      </c>
      <c r="C87" s="3">
        <f t="shared" si="0"/>
        <v>3.4000000000000026</v>
      </c>
      <c r="D87">
        <f t="shared" si="1"/>
        <v>1.2322191684730078E-3</v>
      </c>
      <c r="E87">
        <f t="shared" si="2"/>
        <v>0.99966307073432314</v>
      </c>
    </row>
    <row r="88" spans="2:5" x14ac:dyDescent="0.2">
      <c r="B88" s="3">
        <f t="shared" si="3"/>
        <v>3.6000000000000028</v>
      </c>
      <c r="C88" s="3">
        <f t="shared" si="0"/>
        <v>3.6000000000000028</v>
      </c>
      <c r="D88">
        <f t="shared" si="1"/>
        <v>6.1190193011376594E-4</v>
      </c>
      <c r="E88">
        <f t="shared" si="2"/>
        <v>0.99984089140984245</v>
      </c>
    </row>
    <row r="89" spans="2:5" x14ac:dyDescent="0.2">
      <c r="B89" s="3">
        <f t="shared" si="3"/>
        <v>3.8000000000000029</v>
      </c>
      <c r="C89" s="3">
        <f t="shared" si="0"/>
        <v>3.8000000000000029</v>
      </c>
      <c r="D89">
        <f t="shared" si="1"/>
        <v>2.9194692579145691E-4</v>
      </c>
      <c r="E89">
        <f t="shared" si="2"/>
        <v>0.99992765195607491</v>
      </c>
    </row>
    <row r="90" spans="2:5" x14ac:dyDescent="0.2">
      <c r="B90" s="3">
        <f t="shared" si="3"/>
        <v>4.0000000000000027</v>
      </c>
      <c r="C90" s="3">
        <f t="shared" si="0"/>
        <v>4.0000000000000027</v>
      </c>
      <c r="D90">
        <f t="shared" si="1"/>
        <v>1.3383022576488393E-4</v>
      </c>
      <c r="E90">
        <f t="shared" si="2"/>
        <v>0.99996832875816688</v>
      </c>
    </row>
    <row r="92" spans="2:5" x14ac:dyDescent="0.2">
      <c r="C92" s="3"/>
    </row>
    <row r="94" spans="2:5" x14ac:dyDescent="0.2">
      <c r="B94" s="2" t="s">
        <v>3</v>
      </c>
      <c r="C94" s="2" t="s">
        <v>2</v>
      </c>
      <c r="D94" s="2" t="s">
        <v>4</v>
      </c>
      <c r="E94" s="2"/>
    </row>
    <row r="95" spans="2:5" x14ac:dyDescent="0.2">
      <c r="C95" s="3">
        <f>IF($C$33&gt;$C$32,$C$32,$C$33)</f>
        <v>0</v>
      </c>
      <c r="D95">
        <f t="shared" ref="D95:D126" si="4">NORMDIST(C95,$E$6,$E$7,FALSE)</f>
        <v>0.3989422804014327</v>
      </c>
      <c r="E95" s="3"/>
    </row>
    <row r="96" spans="2:5" x14ac:dyDescent="0.2">
      <c r="C96" s="3">
        <f t="shared" ref="C96:C127" si="5">C95+($C$175-$C$95)/80</f>
        <v>2.4500000000000001E-2</v>
      </c>
      <c r="D96">
        <f t="shared" si="4"/>
        <v>0.39882256581509595</v>
      </c>
    </row>
    <row r="97" spans="3:4" x14ac:dyDescent="0.2">
      <c r="C97" s="3">
        <f t="shared" si="5"/>
        <v>4.9000000000000002E-2</v>
      </c>
      <c r="D97">
        <f t="shared" si="4"/>
        <v>0.39846363755666336</v>
      </c>
    </row>
    <row r="98" spans="3:4" x14ac:dyDescent="0.2">
      <c r="C98" s="3">
        <f t="shared" si="5"/>
        <v>7.350000000000001E-2</v>
      </c>
      <c r="D98">
        <f t="shared" si="4"/>
        <v>0.39786614148145272</v>
      </c>
    </row>
    <row r="99" spans="3:4" x14ac:dyDescent="0.2">
      <c r="C99" s="3">
        <f t="shared" si="5"/>
        <v>9.8000000000000004E-2</v>
      </c>
      <c r="D99">
        <f t="shared" si="4"/>
        <v>0.39703115186298965</v>
      </c>
    </row>
    <row r="100" spans="3:4" x14ac:dyDescent="0.2">
      <c r="C100" s="3">
        <f t="shared" si="5"/>
        <v>0.1225</v>
      </c>
      <c r="D100">
        <f t="shared" si="4"/>
        <v>0.39596016817448632</v>
      </c>
    </row>
    <row r="101" spans="3:4" x14ac:dyDescent="0.2">
      <c r="C101" s="3">
        <f t="shared" si="5"/>
        <v>0.14699999999999999</v>
      </c>
      <c r="D101">
        <f t="shared" si="4"/>
        <v>0.39465511060182795</v>
      </c>
    </row>
    <row r="102" spans="3:4" x14ac:dyDescent="0.2">
      <c r="C102" s="3">
        <f t="shared" si="5"/>
        <v>0.17149999999999999</v>
      </c>
      <c r="D102">
        <f t="shared" si="4"/>
        <v>0.39311831430686062</v>
      </c>
    </row>
    <row r="103" spans="3:4" x14ac:dyDescent="0.2">
      <c r="C103" s="3">
        <f t="shared" si="5"/>
        <v>0.19599999999999998</v>
      </c>
      <c r="D103">
        <f t="shared" si="4"/>
        <v>0.39135252246497099</v>
      </c>
    </row>
    <row r="104" spans="3:4" x14ac:dyDescent="0.2">
      <c r="C104" s="3">
        <f t="shared" si="5"/>
        <v>0.22049999999999997</v>
      </c>
      <c r="D104">
        <f t="shared" si="4"/>
        <v>0.38936087810601228</v>
      </c>
    </row>
    <row r="105" spans="3:4" x14ac:dyDescent="0.2">
      <c r="C105" s="3">
        <f t="shared" si="5"/>
        <v>0.24499999999999997</v>
      </c>
      <c r="D105">
        <f t="shared" si="4"/>
        <v>0.38714691479254604</v>
      </c>
    </row>
    <row r="106" spans="3:4" x14ac:dyDescent="0.2">
      <c r="C106" s="3">
        <f t="shared" si="5"/>
        <v>0.26949999999999996</v>
      </c>
      <c r="D106">
        <f t="shared" si="4"/>
        <v>0.38471454617409306</v>
      </c>
    </row>
    <row r="107" spans="3:4" x14ac:dyDescent="0.2">
      <c r="C107" s="3">
        <f t="shared" si="5"/>
        <v>0.29399999999999998</v>
      </c>
      <c r="D107">
        <f t="shared" si="4"/>
        <v>0.38206805446061426</v>
      </c>
    </row>
    <row r="108" spans="3:4" x14ac:dyDescent="0.2">
      <c r="C108" s="3">
        <f t="shared" si="5"/>
        <v>0.31850000000000001</v>
      </c>
      <c r="D108">
        <f t="shared" si="4"/>
        <v>0.3792120778627312</v>
      </c>
    </row>
    <row r="109" spans="3:4" x14ac:dyDescent="0.2">
      <c r="C109" s="3">
        <f t="shared" si="5"/>
        <v>0.34300000000000003</v>
      </c>
      <c r="D109">
        <f t="shared" si="4"/>
        <v>0.37615159705023993</v>
      </c>
    </row>
    <row r="110" spans="3:4" x14ac:dyDescent="0.2">
      <c r="C110" s="3">
        <f t="shared" si="5"/>
        <v>0.36750000000000005</v>
      </c>
      <c r="D110">
        <f t="shared" si="4"/>
        <v>0.37289192068423899</v>
      </c>
    </row>
    <row r="111" spans="3:4" x14ac:dyDescent="0.2">
      <c r="C111" s="3">
        <f t="shared" si="5"/>
        <v>0.39200000000000007</v>
      </c>
      <c r="D111">
        <f t="shared" si="4"/>
        <v>0.36943867008167108</v>
      </c>
    </row>
    <row r="112" spans="3:4" x14ac:dyDescent="0.2">
      <c r="C112" s="3">
        <f t="shared" si="5"/>
        <v>0.41650000000000009</v>
      </c>
      <c r="D112">
        <f t="shared" si="4"/>
        <v>0.36579776307425133</v>
      </c>
    </row>
    <row r="113" spans="3:4" x14ac:dyDescent="0.2">
      <c r="C113" s="3">
        <f t="shared" si="5"/>
        <v>0.44100000000000011</v>
      </c>
      <c r="D113">
        <f t="shared" si="4"/>
        <v>0.36197539712660248</v>
      </c>
    </row>
    <row r="114" spans="3:4" x14ac:dyDescent="0.2">
      <c r="C114" s="3">
        <f t="shared" si="5"/>
        <v>0.46550000000000014</v>
      </c>
      <c r="D114">
        <f t="shared" si="4"/>
        <v>0.35797803178093512</v>
      </c>
    </row>
    <row r="115" spans="3:4" x14ac:dyDescent="0.2">
      <c r="C115" s="3">
        <f t="shared" si="5"/>
        <v>0.49000000000000016</v>
      </c>
      <c r="D115">
        <f t="shared" si="4"/>
        <v>0.35381237049777964</v>
      </c>
    </row>
    <row r="116" spans="3:4" x14ac:dyDescent="0.2">
      <c r="C116" s="3">
        <f t="shared" si="5"/>
        <v>0.51450000000000018</v>
      </c>
      <c r="D116">
        <f t="shared" si="4"/>
        <v>0.3494853419640957</v>
      </c>
    </row>
    <row r="117" spans="3:4" x14ac:dyDescent="0.2">
      <c r="C117" s="3">
        <f t="shared" si="5"/>
        <v>0.53900000000000015</v>
      </c>
      <c r="D117">
        <f t="shared" si="4"/>
        <v>0.34500408094154222</v>
      </c>
    </row>
    <row r="118" spans="3:4" x14ac:dyDescent="0.2">
      <c r="C118" s="3">
        <f t="shared" si="5"/>
        <v>0.56350000000000011</v>
      </c>
      <c r="D118">
        <f t="shared" si="4"/>
        <v>0.3403759087287857</v>
      </c>
    </row>
    <row r="119" spans="3:4" x14ac:dyDescent="0.2">
      <c r="C119" s="3">
        <f t="shared" si="5"/>
        <v>0.58800000000000008</v>
      </c>
      <c r="D119">
        <f t="shared" si="4"/>
        <v>0.33560831331245394</v>
      </c>
    </row>
    <row r="120" spans="3:4" x14ac:dyDescent="0.2">
      <c r="C120" s="3">
        <f t="shared" si="5"/>
        <v>0.61250000000000004</v>
      </c>
      <c r="D120">
        <f t="shared" si="4"/>
        <v>0.33070892928170775</v>
      </c>
    </row>
    <row r="121" spans="3:4" x14ac:dyDescent="0.2">
      <c r="C121" s="3">
        <f t="shared" si="5"/>
        <v>0.63700000000000001</v>
      </c>
      <c r="D121">
        <f t="shared" si="4"/>
        <v>0.32568551758140524</v>
      </c>
    </row>
    <row r="122" spans="3:4" x14ac:dyDescent="0.2">
      <c r="C122" s="3">
        <f t="shared" si="5"/>
        <v>0.66149999999999998</v>
      </c>
      <c r="D122">
        <f t="shared" si="4"/>
        <v>0.32054594517847879</v>
      </c>
    </row>
    <row r="123" spans="3:4" x14ac:dyDescent="0.2">
      <c r="C123" s="3">
        <f t="shared" si="5"/>
        <v>0.68599999999999994</v>
      </c>
      <c r="D123">
        <f t="shared" si="4"/>
        <v>0.31529816471544081</v>
      </c>
    </row>
    <row r="124" spans="3:4" x14ac:dyDescent="0.2">
      <c r="C124" s="3">
        <f t="shared" si="5"/>
        <v>0.71049999999999991</v>
      </c>
      <c r="D124">
        <f t="shared" si="4"/>
        <v>0.30995019422388553</v>
      </c>
    </row>
    <row r="125" spans="3:4" x14ac:dyDescent="0.2">
      <c r="C125" s="3">
        <f t="shared" si="5"/>
        <v>0.73499999999999988</v>
      </c>
      <c r="D125">
        <f t="shared" si="4"/>
        <v>0.30451009696947751</v>
      </c>
    </row>
    <row r="126" spans="3:4" x14ac:dyDescent="0.2">
      <c r="C126" s="3">
        <f t="shared" si="5"/>
        <v>0.75949999999999984</v>
      </c>
      <c r="D126">
        <f t="shared" si="4"/>
        <v>0.29898596149822143</v>
      </c>
    </row>
    <row r="127" spans="3:4" x14ac:dyDescent="0.2">
      <c r="C127" s="3">
        <f t="shared" si="5"/>
        <v>0.78399999999999981</v>
      </c>
      <c r="D127">
        <f t="shared" ref="D127:D158" si="6">NORMDIST(C127,$E$6,$E$7,FALSE)</f>
        <v>0.29338588195180482</v>
      </c>
    </row>
    <row r="128" spans="3:4" x14ac:dyDescent="0.2">
      <c r="C128" s="3">
        <f t="shared" ref="C128:C159" si="7">C127+($C$175-$C$95)/80</f>
        <v>0.80849999999999977</v>
      </c>
      <c r="D128">
        <f t="shared" si="6"/>
        <v>0.28771793871751883</v>
      </c>
    </row>
    <row r="129" spans="3:4" x14ac:dyDescent="0.2">
      <c r="C129" s="3">
        <f t="shared" si="7"/>
        <v>0.83299999999999974</v>
      </c>
      <c r="D129">
        <f t="shared" si="6"/>
        <v>0.28199017947569865</v>
      </c>
    </row>
    <row r="130" spans="3:4" x14ac:dyDescent="0.2">
      <c r="C130" s="3">
        <f t="shared" si="7"/>
        <v>0.85749999999999971</v>
      </c>
      <c r="D130">
        <f t="shared" si="6"/>
        <v>0.27621060070481296</v>
      </c>
    </row>
    <row r="131" spans="3:4" x14ac:dyDescent="0.2">
      <c r="C131" s="3">
        <f t="shared" si="7"/>
        <v>0.88199999999999967</v>
      </c>
      <c r="D131">
        <f t="shared" si="6"/>
        <v>0.2703871297012857</v>
      </c>
    </row>
    <row r="132" spans="3:4" x14ac:dyDescent="0.2">
      <c r="C132" s="3">
        <f t="shared" si="7"/>
        <v>0.90649999999999964</v>
      </c>
      <c r="D132">
        <f t="shared" si="6"/>
        <v>0.26452760716787255</v>
      </c>
    </row>
    <row r="133" spans="3:4" x14ac:dyDescent="0.2">
      <c r="C133" s="3">
        <f t="shared" si="7"/>
        <v>0.93099999999999961</v>
      </c>
      <c r="D133">
        <f t="shared" si="6"/>
        <v>0.25863977042096653</v>
      </c>
    </row>
    <row r="134" spans="3:4" x14ac:dyDescent="0.2">
      <c r="C134" s="3">
        <f t="shared" si="7"/>
        <v>0.95549999999999957</v>
      </c>
      <c r="D134">
        <f t="shared" si="6"/>
        <v>0.25273123726358682</v>
      </c>
    </row>
    <row r="135" spans="3:4" x14ac:dyDescent="0.2">
      <c r="C135" s="3">
        <f t="shared" si="7"/>
        <v>0.97999999999999954</v>
      </c>
      <c r="D135">
        <f t="shared" si="6"/>
        <v>0.24680949056704282</v>
      </c>
    </row>
    <row r="136" spans="3:4" x14ac:dyDescent="0.2">
      <c r="C136" s="3">
        <f t="shared" si="7"/>
        <v>1.0044999999999995</v>
      </c>
      <c r="D136">
        <f t="shared" si="6"/>
        <v>0.24088186360037722</v>
      </c>
    </row>
    <row r="137" spans="3:4" x14ac:dyDescent="0.2">
      <c r="C137" s="3">
        <f t="shared" si="7"/>
        <v>1.0289999999999995</v>
      </c>
      <c r="D137">
        <f t="shared" si="6"/>
        <v>0.23495552614270682</v>
      </c>
    </row>
    <row r="138" spans="3:4" x14ac:dyDescent="0.2">
      <c r="C138" s="3">
        <f t="shared" si="7"/>
        <v>1.0534999999999994</v>
      </c>
      <c r="D138">
        <f t="shared" si="6"/>
        <v>0.22903747140951899</v>
      </c>
    </row>
    <row r="139" spans="3:4" x14ac:dyDescent="0.2">
      <c r="C139" s="3">
        <f t="shared" si="7"/>
        <v>1.0779999999999994</v>
      </c>
      <c r="D139">
        <f t="shared" si="6"/>
        <v>0.22313450381986746</v>
      </c>
    </row>
    <row r="140" spans="3:4" x14ac:dyDescent="0.2">
      <c r="C140" s="3">
        <f t="shared" si="7"/>
        <v>1.1024999999999994</v>
      </c>
      <c r="D140">
        <f t="shared" si="6"/>
        <v>0.21725322762726987</v>
      </c>
    </row>
    <row r="141" spans="3:4" x14ac:dyDescent="0.2">
      <c r="C141" s="3">
        <f t="shared" si="7"/>
        <v>1.1269999999999993</v>
      </c>
      <c r="D141">
        <f t="shared" si="6"/>
        <v>0.21140003643295988</v>
      </c>
    </row>
    <row r="142" spans="3:4" x14ac:dyDescent="0.2">
      <c r="C142" s="3">
        <f t="shared" si="7"/>
        <v>1.1514999999999993</v>
      </c>
      <c r="D142">
        <f t="shared" si="6"/>
        <v>0.20558110359601522</v>
      </c>
    </row>
    <row r="143" spans="3:4" x14ac:dyDescent="0.2">
      <c r="C143" s="3">
        <f t="shared" si="7"/>
        <v>1.1759999999999993</v>
      </c>
      <c r="D143">
        <f t="shared" si="6"/>
        <v>0.19980237355078817</v>
      </c>
    </row>
    <row r="144" spans="3:4" x14ac:dyDescent="0.2">
      <c r="C144" s="3">
        <f t="shared" si="7"/>
        <v>1.2004999999999992</v>
      </c>
      <c r="D144">
        <f t="shared" si="6"/>
        <v>0.1940695540380277</v>
      </c>
    </row>
    <row r="145" spans="3:4" x14ac:dyDescent="0.2">
      <c r="C145" s="3">
        <f t="shared" si="7"/>
        <v>1.2249999999999992</v>
      </c>
      <c r="D145">
        <f t="shared" si="6"/>
        <v>0.18838810925212651</v>
      </c>
    </row>
    <row r="146" spans="3:4" x14ac:dyDescent="0.2">
      <c r="C146" s="3">
        <f t="shared" si="7"/>
        <v>1.2494999999999992</v>
      </c>
      <c r="D146">
        <f t="shared" si="6"/>
        <v>0.18276325390306475</v>
      </c>
    </row>
    <row r="147" spans="3:4" x14ac:dyDescent="0.2">
      <c r="C147" s="3">
        <f t="shared" si="7"/>
        <v>1.2739999999999991</v>
      </c>
      <c r="D147">
        <f t="shared" si="6"/>
        <v>0.17719994818787671</v>
      </c>
    </row>
    <row r="148" spans="3:4" x14ac:dyDescent="0.2">
      <c r="C148" s="3">
        <f t="shared" si="7"/>
        <v>1.2984999999999991</v>
      </c>
      <c r="D148">
        <f t="shared" si="6"/>
        <v>0.17170289366285513</v>
      </c>
    </row>
    <row r="149" spans="3:4" x14ac:dyDescent="0.2">
      <c r="C149" s="3">
        <f t="shared" si="7"/>
        <v>1.3229999999999991</v>
      </c>
      <c r="D149">
        <f t="shared" si="6"/>
        <v>0.16627653000423995</v>
      </c>
    </row>
    <row r="150" spans="3:4" x14ac:dyDescent="0.2">
      <c r="C150" s="3">
        <f t="shared" si="7"/>
        <v>1.347499999999999</v>
      </c>
      <c r="D150">
        <f t="shared" si="6"/>
        <v>0.16092503264183497</v>
      </c>
    </row>
    <row r="151" spans="3:4" x14ac:dyDescent="0.2">
      <c r="C151" s="3">
        <f t="shared" si="7"/>
        <v>1.371999999999999</v>
      </c>
      <c r="D151">
        <f t="shared" si="6"/>
        <v>0.15565231124686463</v>
      </c>
    </row>
    <row r="152" spans="3:4" x14ac:dyDescent="0.2">
      <c r="C152" s="3">
        <f t="shared" si="7"/>
        <v>1.396499999999999</v>
      </c>
      <c r="D152">
        <f t="shared" si="6"/>
        <v>0.15046200905243848</v>
      </c>
    </row>
    <row r="153" spans="3:4" x14ac:dyDescent="0.2">
      <c r="C153" s="3">
        <f t="shared" si="7"/>
        <v>1.4209999999999989</v>
      </c>
      <c r="D153">
        <f t="shared" si="6"/>
        <v>0.14535750298224034</v>
      </c>
    </row>
    <row r="154" spans="3:4" x14ac:dyDescent="0.2">
      <c r="C154" s="3">
        <f t="shared" si="7"/>
        <v>1.4454999999999989</v>
      </c>
      <c r="D154">
        <f t="shared" si="6"/>
        <v>0.14034190456051274</v>
      </c>
    </row>
    <row r="155" spans="3:4" x14ac:dyDescent="0.2">
      <c r="C155" s="3">
        <f t="shared" si="7"/>
        <v>1.4699999999999989</v>
      </c>
      <c r="D155">
        <f t="shared" si="6"/>
        <v>0.13541806157407149</v>
      </c>
    </row>
    <row r="156" spans="3:4" x14ac:dyDescent="0.2">
      <c r="C156" s="3">
        <f t="shared" si="7"/>
        <v>1.4944999999999988</v>
      </c>
      <c r="D156">
        <f t="shared" si="6"/>
        <v>0.13058856045496556</v>
      </c>
    </row>
    <row r="157" spans="3:4" x14ac:dyDescent="0.2">
      <c r="C157" s="3">
        <f t="shared" si="7"/>
        <v>1.5189999999999988</v>
      </c>
      <c r="D157">
        <f t="shared" si="6"/>
        <v>0.12585572935049544</v>
      </c>
    </row>
    <row r="158" spans="3:4" x14ac:dyDescent="0.2">
      <c r="C158" s="3">
        <f t="shared" si="7"/>
        <v>1.5434999999999988</v>
      </c>
      <c r="D158">
        <f t="shared" si="6"/>
        <v>0.12122164184562832</v>
      </c>
    </row>
    <row r="159" spans="3:4" x14ac:dyDescent="0.2">
      <c r="C159" s="3">
        <f t="shared" si="7"/>
        <v>1.5679999999999987</v>
      </c>
      <c r="D159">
        <f t="shared" ref="D159:D175" si="8">NORMDIST(C159,$E$6,$E$7,FALSE)</f>
        <v>0.11668812130139188</v>
      </c>
    </row>
    <row r="160" spans="3:4" x14ac:dyDescent="0.2">
      <c r="C160" s="3">
        <f t="shared" ref="C160:C174" si="9">C159+($C$175-$C$95)/80</f>
        <v>1.5924999999999987</v>
      </c>
      <c r="D160">
        <f t="shared" si="8"/>
        <v>0.112256745771599</v>
      </c>
    </row>
    <row r="161" spans="3:4" x14ac:dyDescent="0.2">
      <c r="C161" s="3">
        <f t="shared" si="9"/>
        <v>1.6169999999999987</v>
      </c>
      <c r="D161">
        <f t="shared" si="8"/>
        <v>0.10792885345924691</v>
      </c>
    </row>
    <row r="162" spans="3:4" x14ac:dyDescent="0.2">
      <c r="C162" s="3">
        <f t="shared" si="9"/>
        <v>1.6414999999999986</v>
      </c>
      <c r="D162">
        <f t="shared" si="8"/>
        <v>0.10370554867314491</v>
      </c>
    </row>
    <row r="163" spans="3:4" x14ac:dyDescent="0.2">
      <c r="C163" s="3">
        <f t="shared" si="9"/>
        <v>1.6659999999999986</v>
      </c>
      <c r="D163">
        <f t="shared" si="8"/>
        <v>9.9587708244749176E-2</v>
      </c>
    </row>
    <row r="164" spans="3:4" x14ac:dyDescent="0.2">
      <c r="C164" s="3">
        <f t="shared" si="9"/>
        <v>1.6904999999999986</v>
      </c>
      <c r="D164">
        <f t="shared" si="8"/>
        <v>9.5575988364821632E-2</v>
      </c>
    </row>
    <row r="165" spans="3:4" x14ac:dyDescent="0.2">
      <c r="C165" s="3">
        <f t="shared" si="9"/>
        <v>1.7149999999999985</v>
      </c>
      <c r="D165">
        <f t="shared" si="8"/>
        <v>9.1670831799366539E-2</v>
      </c>
    </row>
    <row r="166" spans="3:4" x14ac:dyDescent="0.2">
      <c r="C166" s="3">
        <f t="shared" si="9"/>
        <v>1.7394999999999985</v>
      </c>
      <c r="D166">
        <f t="shared" si="8"/>
        <v>8.7872475444337919E-2</v>
      </c>
    </row>
    <row r="167" spans="3:4" x14ac:dyDescent="0.2">
      <c r="C167" s="3">
        <f t="shared" si="9"/>
        <v>1.7639999999999985</v>
      </c>
      <c r="D167">
        <f t="shared" si="8"/>
        <v>8.4180958178835086E-2</v>
      </c>
    </row>
    <row r="168" spans="3:4" x14ac:dyDescent="0.2">
      <c r="C168" s="3">
        <f t="shared" si="9"/>
        <v>1.7884999999999984</v>
      </c>
      <c r="D168">
        <f t="shared" si="8"/>
        <v>8.0596128976910625E-2</v>
      </c>
    </row>
    <row r="169" spans="3:4" x14ac:dyDescent="0.2">
      <c r="C169" s="3">
        <f t="shared" si="9"/>
        <v>1.8129999999999984</v>
      </c>
      <c r="D169">
        <f t="shared" si="8"/>
        <v>7.7117655238691518E-2</v>
      </c>
    </row>
    <row r="170" spans="3:4" x14ac:dyDescent="0.2">
      <c r="C170" s="3">
        <f t="shared" si="9"/>
        <v>1.8374999999999984</v>
      </c>
      <c r="D170">
        <f t="shared" si="8"/>
        <v>7.3745031302251948E-2</v>
      </c>
    </row>
    <row r="171" spans="3:4" x14ac:dyDescent="0.2">
      <c r="C171" s="3">
        <f t="shared" si="9"/>
        <v>1.8619999999999983</v>
      </c>
      <c r="D171">
        <f t="shared" si="8"/>
        <v>7.0477587098563915E-2</v>
      </c>
    </row>
    <row r="172" spans="3:4" x14ac:dyDescent="0.2">
      <c r="C172" s="3">
        <f t="shared" si="9"/>
        <v>1.8864999999999983</v>
      </c>
      <c r="D172">
        <f t="shared" si="8"/>
        <v>6.7314496912879079E-2</v>
      </c>
    </row>
    <row r="173" spans="3:4" x14ac:dyDescent="0.2">
      <c r="C173" s="3">
        <f t="shared" si="9"/>
        <v>1.9109999999999983</v>
      </c>
      <c r="D173">
        <f t="shared" si="8"/>
        <v>6.4254788217048942E-2</v>
      </c>
    </row>
    <row r="174" spans="3:4" x14ac:dyDescent="0.2">
      <c r="C174" s="3">
        <f t="shared" si="9"/>
        <v>1.9354999999999982</v>
      </c>
      <c r="D174">
        <f t="shared" si="8"/>
        <v>6.1297350538562161E-2</v>
      </c>
    </row>
    <row r="175" spans="3:4" x14ac:dyDescent="0.2">
      <c r="C175" s="3">
        <f>IF($C$33&gt;$C$32,$C$33,$C$32)</f>
        <v>1.96</v>
      </c>
      <c r="D175">
        <f t="shared" si="8"/>
        <v>5.8440944333451469E-2</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5361" r:id="rId4">
          <objectPr defaultSize="0" autoPict="0" r:id="rId5">
            <anchor moveWithCells="1">
              <from>
                <xdr:col>1</xdr:col>
                <xdr:colOff>352425</xdr:colOff>
                <xdr:row>42</xdr:row>
                <xdr:rowOff>133350</xdr:rowOff>
              </from>
              <to>
                <xdr:col>4</xdr:col>
                <xdr:colOff>561975</xdr:colOff>
                <xdr:row>47</xdr:row>
                <xdr:rowOff>114300</xdr:rowOff>
              </to>
            </anchor>
          </objectPr>
        </oleObject>
      </mc:Choice>
      <mc:Fallback>
        <oleObject progId="Equation.3" shapeId="15361" r:id="rId4"/>
      </mc:Fallback>
    </mc:AlternateContent>
    <mc:AlternateContent xmlns:mc="http://schemas.openxmlformats.org/markup-compatibility/2006">
      <mc:Choice Requires="x14">
        <oleObject progId="Equation.3" shapeId="15362" r:id="rId6">
          <objectPr defaultSize="0" autoPict="0" r:id="rId7">
            <anchor moveWithCells="1">
              <from>
                <xdr:col>3</xdr:col>
                <xdr:colOff>171450</xdr:colOff>
                <xdr:row>39</xdr:row>
                <xdr:rowOff>133350</xdr:rowOff>
              </from>
              <to>
                <xdr:col>4</xdr:col>
                <xdr:colOff>200025</xdr:colOff>
                <xdr:row>42</xdr:row>
                <xdr:rowOff>38100</xdr:rowOff>
              </to>
            </anchor>
          </objectPr>
        </oleObject>
      </mc:Choice>
      <mc:Fallback>
        <oleObject progId="Equation.3" shapeId="15362" r:id="rId6"/>
      </mc:Fallback>
    </mc:AlternateContent>
  </oleObjects>
  <mc:AlternateContent xmlns:mc="http://schemas.openxmlformats.org/markup-compatibility/2006">
    <mc:Choice Requires="x14">
      <controls>
        <mc:AlternateContent xmlns:mc="http://schemas.openxmlformats.org/markup-compatibility/2006">
          <mc:Choice Requires="x14">
            <control shapeId="15364" r:id="rId8" name="Scroll Bar 4">
              <controlPr defaultSize="0" autoPict="0">
                <anchor moveWithCells="1">
                  <from>
                    <xdr:col>1</xdr:col>
                    <xdr:colOff>504825</xdr:colOff>
                    <xdr:row>11</xdr:row>
                    <xdr:rowOff>47625</xdr:rowOff>
                  </from>
                  <to>
                    <xdr:col>5</xdr:col>
                    <xdr:colOff>323850</xdr:colOff>
                    <xdr:row>12</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2"/>
  <sheetViews>
    <sheetView showGridLines="0" workbookViewId="0"/>
  </sheetViews>
  <sheetFormatPr defaultRowHeight="12.75" x14ac:dyDescent="0.2"/>
  <cols>
    <col min="8" max="8" width="8.375" customWidth="1"/>
  </cols>
  <sheetData>
    <row r="1" spans="2:8" ht="13.5" thickBot="1" x14ac:dyDescent="0.25"/>
    <row r="2" spans="2:8" ht="13.5" thickTop="1" x14ac:dyDescent="0.2">
      <c r="B2" s="45"/>
      <c r="C2" s="46"/>
      <c r="D2" s="46"/>
      <c r="E2" s="46"/>
      <c r="F2" s="46"/>
      <c r="G2" s="46"/>
      <c r="H2" s="47"/>
    </row>
    <row r="3" spans="2:8" x14ac:dyDescent="0.2">
      <c r="B3" s="37" t="s">
        <v>38</v>
      </c>
      <c r="C3" s="39"/>
      <c r="D3" s="39"/>
      <c r="E3" s="39"/>
      <c r="F3" s="39"/>
      <c r="G3" s="39"/>
      <c r="H3" s="48"/>
    </row>
    <row r="4" spans="2:8" x14ac:dyDescent="0.2">
      <c r="B4" s="37"/>
      <c r="C4" s="39"/>
      <c r="D4" s="39"/>
      <c r="E4" s="39"/>
      <c r="F4" s="39"/>
      <c r="G4" s="39"/>
      <c r="H4" s="48"/>
    </row>
    <row r="5" spans="2:8" x14ac:dyDescent="0.2">
      <c r="B5" s="49"/>
      <c r="C5" s="39"/>
      <c r="D5" s="50" t="s">
        <v>0</v>
      </c>
      <c r="E5" s="14">
        <v>0</v>
      </c>
      <c r="F5" s="39"/>
      <c r="G5" s="39"/>
      <c r="H5" s="48"/>
    </row>
    <row r="6" spans="2:8" x14ac:dyDescent="0.2">
      <c r="B6" s="49"/>
      <c r="C6" s="39"/>
      <c r="D6" s="50" t="s">
        <v>1</v>
      </c>
      <c r="E6" s="14">
        <v>1</v>
      </c>
      <c r="F6" s="39"/>
      <c r="G6" s="39"/>
      <c r="H6" s="48"/>
    </row>
    <row r="7" spans="2:8" x14ac:dyDescent="0.2">
      <c r="B7" s="49"/>
      <c r="C7" s="39"/>
      <c r="D7" s="39"/>
      <c r="E7" s="39"/>
      <c r="F7" s="39"/>
      <c r="G7" s="39"/>
      <c r="H7" s="48"/>
    </row>
    <row r="8" spans="2:8" x14ac:dyDescent="0.2">
      <c r="B8" s="38" t="s">
        <v>30</v>
      </c>
      <c r="C8" s="39"/>
      <c r="D8" s="39"/>
      <c r="E8" s="39"/>
      <c r="F8" s="39"/>
      <c r="G8" s="39"/>
      <c r="H8" s="48"/>
    </row>
    <row r="9" spans="2:8" x14ac:dyDescent="0.2">
      <c r="B9" s="40"/>
      <c r="C9" s="41" t="s">
        <v>29</v>
      </c>
      <c r="D9" s="39"/>
      <c r="E9" s="39"/>
      <c r="F9" s="39"/>
      <c r="G9" s="39"/>
      <c r="H9" s="48"/>
    </row>
    <row r="10" spans="2:8" x14ac:dyDescent="0.2">
      <c r="B10" s="49"/>
      <c r="C10" s="39"/>
      <c r="D10" s="39"/>
      <c r="E10" s="39"/>
      <c r="F10" s="39"/>
      <c r="G10" s="39"/>
      <c r="H10" s="48"/>
    </row>
    <row r="11" spans="2:8" x14ac:dyDescent="0.2">
      <c r="B11" s="49"/>
      <c r="C11" s="39"/>
      <c r="D11" s="39"/>
      <c r="E11" s="39"/>
      <c r="F11" s="39"/>
      <c r="G11" s="63"/>
      <c r="H11" s="64"/>
    </row>
    <row r="12" spans="2:8" x14ac:dyDescent="0.2">
      <c r="B12" s="49"/>
      <c r="C12" s="39"/>
      <c r="D12" s="39"/>
      <c r="E12" s="39"/>
      <c r="F12" s="39"/>
      <c r="G12" s="65"/>
      <c r="H12" s="64"/>
    </row>
    <row r="13" spans="2:8" x14ac:dyDescent="0.2">
      <c r="B13" s="49"/>
      <c r="C13" s="39"/>
      <c r="D13" s="39"/>
      <c r="E13" s="39"/>
      <c r="F13" s="39"/>
      <c r="G13" s="66"/>
      <c r="H13" s="64"/>
    </row>
    <row r="14" spans="2:8" x14ac:dyDescent="0.2">
      <c r="B14" s="49"/>
      <c r="C14" s="50" t="s">
        <v>23</v>
      </c>
      <c r="D14" s="59">
        <f>F29</f>
        <v>1.6399999999999997</v>
      </c>
      <c r="E14" s="39"/>
      <c r="F14" s="39"/>
      <c r="G14" s="39"/>
      <c r="H14" s="48"/>
    </row>
    <row r="15" spans="2:8" x14ac:dyDescent="0.2">
      <c r="B15" s="49"/>
      <c r="C15" s="39"/>
      <c r="D15" s="39"/>
      <c r="E15" s="39"/>
      <c r="F15" s="39"/>
      <c r="G15" s="39"/>
      <c r="H15" s="48"/>
    </row>
    <row r="16" spans="2:8" x14ac:dyDescent="0.2">
      <c r="B16" s="42" t="s">
        <v>31</v>
      </c>
      <c r="C16" s="39"/>
      <c r="D16" s="39"/>
      <c r="E16" s="39"/>
      <c r="F16" s="39"/>
      <c r="G16" s="39"/>
      <c r="H16" s="48"/>
    </row>
    <row r="17" spans="2:8" x14ac:dyDescent="0.2">
      <c r="B17" s="49"/>
      <c r="C17" s="39" t="str">
        <f>"Given a = "&amp;$D$29&amp;", P(Z &lt; a) = P(Z &lt; "&amp;D$29&amp;") = "&amp;C$31&amp;"%"</f>
        <v>Given a = 1.64, P(Z &lt; a) = P(Z &lt; 1.64) = 94.95%</v>
      </c>
      <c r="D17" s="39"/>
      <c r="E17" s="39"/>
      <c r="F17" s="39"/>
      <c r="G17" s="39"/>
      <c r="H17" s="48"/>
    </row>
    <row r="18" spans="2:8" x14ac:dyDescent="0.2">
      <c r="B18" s="49"/>
      <c r="C18" s="39"/>
      <c r="D18" s="39"/>
      <c r="E18" s="39"/>
      <c r="F18" s="39"/>
      <c r="G18" s="39"/>
      <c r="H18" s="48"/>
    </row>
    <row r="19" spans="2:8" x14ac:dyDescent="0.2">
      <c r="B19" s="43" t="s">
        <v>32</v>
      </c>
      <c r="C19" s="44"/>
      <c r="D19" s="44"/>
      <c r="E19" s="39"/>
      <c r="F19" s="39"/>
      <c r="G19" s="39"/>
      <c r="H19" s="48"/>
    </row>
    <row r="20" spans="2:8" x14ac:dyDescent="0.2">
      <c r="B20" s="49"/>
      <c r="C20" s="39"/>
      <c r="D20" s="39"/>
      <c r="E20" s="39"/>
      <c r="F20" s="39"/>
      <c r="G20" s="39"/>
      <c r="H20" s="48"/>
    </row>
    <row r="21" spans="2:8" ht="15" x14ac:dyDescent="0.25">
      <c r="B21" s="49"/>
      <c r="C21" s="54" t="s">
        <v>25</v>
      </c>
      <c r="D21" s="55">
        <f>NORMDIST($D$14,$E$5,$E$6,TRUE)</f>
        <v>0.94949741652589625</v>
      </c>
      <c r="E21" s="39"/>
      <c r="F21" s="39"/>
      <c r="G21" s="39"/>
      <c r="H21" s="48"/>
    </row>
    <row r="22" spans="2:8" ht="13.5" thickBot="1" x14ac:dyDescent="0.25">
      <c r="B22" s="56"/>
      <c r="C22" s="57"/>
      <c r="D22" s="57"/>
      <c r="E22" s="57"/>
      <c r="F22" s="57"/>
      <c r="G22" s="57"/>
      <c r="H22" s="58"/>
    </row>
    <row r="23" spans="2:8" ht="13.5" thickTop="1" x14ac:dyDescent="0.2"/>
    <row r="27" spans="2:8" x14ac:dyDescent="0.2">
      <c r="B27" s="6" t="s">
        <v>22</v>
      </c>
      <c r="C27" s="5"/>
      <c r="D27" s="5"/>
      <c r="E27" s="5"/>
      <c r="F27" s="5"/>
      <c r="G27" s="5"/>
    </row>
    <row r="29" spans="2:8" x14ac:dyDescent="0.2">
      <c r="B29" s="20" t="s">
        <v>3</v>
      </c>
      <c r="C29">
        <f>$D$14</f>
        <v>1.6399999999999997</v>
      </c>
      <c r="D29">
        <f>ROUND($C$29,2)</f>
        <v>1.64</v>
      </c>
      <c r="F29" s="89">
        <f>C38+G29/800*(C39-C38)</f>
        <v>1.6399999999999997</v>
      </c>
      <c r="G29">
        <v>564</v>
      </c>
    </row>
    <row r="30" spans="2:8" x14ac:dyDescent="0.2">
      <c r="B30" s="8" t="s">
        <v>2</v>
      </c>
      <c r="C30" s="9">
        <f>$C$29*$E$6+$E$5</f>
        <v>1.6399999999999997</v>
      </c>
    </row>
    <row r="31" spans="2:8" x14ac:dyDescent="0.2">
      <c r="C31" s="34">
        <f>ROUND(D21,4)*100</f>
        <v>94.95</v>
      </c>
      <c r="D31" s="17" t="s">
        <v>33</v>
      </c>
      <c r="G31" s="21" t="s">
        <v>54</v>
      </c>
    </row>
    <row r="33" spans="2:6" x14ac:dyDescent="0.2">
      <c r="B33" s="6" t="s">
        <v>12</v>
      </c>
      <c r="C33" s="5"/>
      <c r="D33" s="5"/>
      <c r="E33" s="5"/>
      <c r="F33" s="5"/>
    </row>
    <row r="34" spans="2:6" x14ac:dyDescent="0.2">
      <c r="B34" s="12" t="s">
        <v>11</v>
      </c>
    </row>
    <row r="35" spans="2:6" x14ac:dyDescent="0.2">
      <c r="B35">
        <f ca="1">NORMINV(RAND(),$E$5,$E$6)</f>
        <v>-1.1020956921518914</v>
      </c>
    </row>
    <row r="37" spans="2:6" x14ac:dyDescent="0.2">
      <c r="B37" s="7" t="s">
        <v>5</v>
      </c>
    </row>
    <row r="38" spans="2:6" ht="14.25" x14ac:dyDescent="0.25">
      <c r="B38" s="1" t="s">
        <v>6</v>
      </c>
      <c r="C38" s="33">
        <v>-4</v>
      </c>
    </row>
    <row r="39" spans="2:6" ht="14.25" x14ac:dyDescent="0.25">
      <c r="B39" s="1" t="s">
        <v>7</v>
      </c>
      <c r="C39" s="33">
        <v>4</v>
      </c>
    </row>
    <row r="46" spans="2:6" x14ac:dyDescent="0.2">
      <c r="B46" s="2" t="s">
        <v>3</v>
      </c>
      <c r="C46" s="2" t="s">
        <v>2</v>
      </c>
      <c r="D46" s="2" t="s">
        <v>4</v>
      </c>
      <c r="E46" s="2" t="s">
        <v>8</v>
      </c>
    </row>
    <row r="47" spans="2:6" x14ac:dyDescent="0.2">
      <c r="B47" s="3">
        <f>C38</f>
        <v>-4</v>
      </c>
      <c r="C47" s="3">
        <f t="shared" ref="C47:C87" si="0">B47*$E$6+$E$5</f>
        <v>-4</v>
      </c>
      <c r="D47">
        <f t="shared" ref="D47:D87" si="1">NORMDIST(C47,$E$5,$E$6,FALSE)</f>
        <v>1.3383022576488537E-4</v>
      </c>
      <c r="E47">
        <f t="shared" ref="E47:E87" si="2">NORMDIST(C47,$E$5,$E$6,TRUE)</f>
        <v>3.1671241833119857E-5</v>
      </c>
    </row>
    <row r="48" spans="2:6" x14ac:dyDescent="0.2">
      <c r="B48" s="3">
        <f t="shared" ref="B48:B87" si="3">($C$39-$C$38)/40+B47</f>
        <v>-3.8</v>
      </c>
      <c r="C48" s="3">
        <f t="shared" si="0"/>
        <v>-3.8</v>
      </c>
      <c r="D48">
        <f t="shared" si="1"/>
        <v>2.9194692579146027E-4</v>
      </c>
      <c r="E48">
        <f t="shared" si="2"/>
        <v>7.234804392511999E-5</v>
      </c>
    </row>
    <row r="49" spans="2:5" x14ac:dyDescent="0.2">
      <c r="B49" s="3">
        <f t="shared" si="3"/>
        <v>-3.5999999999999996</v>
      </c>
      <c r="C49" s="3">
        <f t="shared" si="0"/>
        <v>-3.5999999999999996</v>
      </c>
      <c r="D49">
        <f t="shared" si="1"/>
        <v>6.1190193011377298E-4</v>
      </c>
      <c r="E49">
        <f t="shared" si="2"/>
        <v>1.5910859015753396E-4</v>
      </c>
    </row>
    <row r="50" spans="2:5" x14ac:dyDescent="0.2">
      <c r="B50" s="3">
        <f t="shared" si="3"/>
        <v>-3.3999999999999995</v>
      </c>
      <c r="C50" s="3">
        <f t="shared" si="0"/>
        <v>-3.3999999999999995</v>
      </c>
      <c r="D50">
        <f t="shared" si="1"/>
        <v>1.232219168473021E-3</v>
      </c>
      <c r="E50">
        <f t="shared" si="2"/>
        <v>3.3692926567688151E-4</v>
      </c>
    </row>
    <row r="51" spans="2:5" x14ac:dyDescent="0.2">
      <c r="B51" s="3">
        <f t="shared" si="3"/>
        <v>-3.1999999999999993</v>
      </c>
      <c r="C51" s="3">
        <f t="shared" si="0"/>
        <v>-3.1999999999999993</v>
      </c>
      <c r="D51">
        <f t="shared" si="1"/>
        <v>2.3840882014648486E-3</v>
      </c>
      <c r="E51">
        <f t="shared" si="2"/>
        <v>6.8713793791584969E-4</v>
      </c>
    </row>
    <row r="52" spans="2:5" x14ac:dyDescent="0.2">
      <c r="B52" s="3">
        <f t="shared" si="3"/>
        <v>-2.9999999999999991</v>
      </c>
      <c r="C52" s="3">
        <f t="shared" si="0"/>
        <v>-2.9999999999999991</v>
      </c>
      <c r="D52">
        <f t="shared" si="1"/>
        <v>4.4318484119380188E-3</v>
      </c>
      <c r="E52">
        <f t="shared" si="2"/>
        <v>1.3498980316300983E-3</v>
      </c>
    </row>
    <row r="53" spans="2:5" x14ac:dyDescent="0.2">
      <c r="B53" s="3">
        <f t="shared" si="3"/>
        <v>-2.7999999999999989</v>
      </c>
      <c r="C53" s="3">
        <f t="shared" si="0"/>
        <v>-2.7999999999999989</v>
      </c>
      <c r="D53">
        <f t="shared" si="1"/>
        <v>7.9154515829799894E-3</v>
      </c>
      <c r="E53">
        <f t="shared" si="2"/>
        <v>2.555130330427939E-3</v>
      </c>
    </row>
    <row r="54" spans="2:5" x14ac:dyDescent="0.2">
      <c r="B54" s="3">
        <f t="shared" si="3"/>
        <v>-2.5999999999999988</v>
      </c>
      <c r="C54" s="3">
        <f t="shared" si="0"/>
        <v>-2.5999999999999988</v>
      </c>
      <c r="D54">
        <f t="shared" si="1"/>
        <v>1.3582969233685661E-2</v>
      </c>
      <c r="E54">
        <f t="shared" si="2"/>
        <v>4.6611880237187649E-3</v>
      </c>
    </row>
    <row r="55" spans="2:5" x14ac:dyDescent="0.2">
      <c r="B55" s="3">
        <f t="shared" si="3"/>
        <v>-2.3999999999999986</v>
      </c>
      <c r="C55" s="3">
        <f t="shared" si="0"/>
        <v>-2.3999999999999986</v>
      </c>
      <c r="D55">
        <f t="shared" si="1"/>
        <v>2.2394530294842969E-2</v>
      </c>
      <c r="E55">
        <f t="shared" si="2"/>
        <v>8.1975359245961572E-3</v>
      </c>
    </row>
    <row r="56" spans="2:5" x14ac:dyDescent="0.2">
      <c r="B56" s="3">
        <f t="shared" si="3"/>
        <v>-2.1999999999999984</v>
      </c>
      <c r="C56" s="3">
        <f t="shared" si="0"/>
        <v>-2.1999999999999984</v>
      </c>
      <c r="D56">
        <f t="shared" si="1"/>
        <v>3.547459284623157E-2</v>
      </c>
      <c r="E56">
        <f t="shared" si="2"/>
        <v>1.3903447513498663E-2</v>
      </c>
    </row>
    <row r="57" spans="2:5" x14ac:dyDescent="0.2">
      <c r="B57" s="3">
        <f t="shared" si="3"/>
        <v>-1.9999999999999984</v>
      </c>
      <c r="C57" s="3">
        <f t="shared" si="0"/>
        <v>-1.9999999999999984</v>
      </c>
      <c r="D57">
        <f t="shared" si="1"/>
        <v>5.3990966513188222E-2</v>
      </c>
      <c r="E57">
        <f t="shared" si="2"/>
        <v>2.2750131948179281E-2</v>
      </c>
    </row>
    <row r="58" spans="2:5" x14ac:dyDescent="0.2">
      <c r="B58" s="3">
        <f t="shared" si="3"/>
        <v>-1.7999999999999985</v>
      </c>
      <c r="C58" s="3">
        <f t="shared" si="0"/>
        <v>-1.7999999999999985</v>
      </c>
      <c r="D58">
        <f t="shared" si="1"/>
        <v>7.8950158300894385E-2</v>
      </c>
      <c r="E58">
        <f t="shared" si="2"/>
        <v>3.5930319112925921E-2</v>
      </c>
    </row>
    <row r="59" spans="2:5" x14ac:dyDescent="0.2">
      <c r="B59" s="3">
        <f t="shared" si="3"/>
        <v>-1.5999999999999985</v>
      </c>
      <c r="C59" s="3">
        <f t="shared" si="0"/>
        <v>-1.5999999999999985</v>
      </c>
      <c r="D59">
        <f t="shared" si="1"/>
        <v>0.11092083467945583</v>
      </c>
      <c r="E59">
        <f t="shared" si="2"/>
        <v>5.4799291699558127E-2</v>
      </c>
    </row>
    <row r="60" spans="2:5" x14ac:dyDescent="0.2">
      <c r="B60" s="3">
        <f t="shared" si="3"/>
        <v>-1.3999999999999986</v>
      </c>
      <c r="C60" s="3">
        <f t="shared" si="0"/>
        <v>-1.3999999999999986</v>
      </c>
      <c r="D60">
        <f t="shared" si="1"/>
        <v>0.14972746563574515</v>
      </c>
      <c r="E60">
        <f t="shared" si="2"/>
        <v>8.0756659233771233E-2</v>
      </c>
    </row>
    <row r="61" spans="2:5" x14ac:dyDescent="0.2">
      <c r="B61" s="3">
        <f t="shared" si="3"/>
        <v>-1.1999999999999986</v>
      </c>
      <c r="C61" s="3">
        <f t="shared" si="0"/>
        <v>-1.1999999999999986</v>
      </c>
      <c r="D61">
        <f t="shared" si="1"/>
        <v>0.19418605498321329</v>
      </c>
      <c r="E61">
        <f t="shared" si="2"/>
        <v>0.11506967022170851</v>
      </c>
    </row>
    <row r="62" spans="2:5" x14ac:dyDescent="0.2">
      <c r="B62" s="3">
        <f t="shared" si="3"/>
        <v>-0.99999999999999867</v>
      </c>
      <c r="C62" s="3">
        <f t="shared" si="0"/>
        <v>-0.99999999999999867</v>
      </c>
      <c r="D62">
        <f t="shared" si="1"/>
        <v>0.24197072451914367</v>
      </c>
      <c r="E62">
        <f t="shared" si="2"/>
        <v>0.15865525393145732</v>
      </c>
    </row>
    <row r="63" spans="2:5" x14ac:dyDescent="0.2">
      <c r="B63" s="3">
        <f t="shared" si="3"/>
        <v>-0.79999999999999871</v>
      </c>
      <c r="C63" s="3">
        <f t="shared" si="0"/>
        <v>-0.79999999999999871</v>
      </c>
      <c r="D63">
        <f t="shared" si="1"/>
        <v>0.28969155276148306</v>
      </c>
      <c r="E63">
        <f t="shared" si="2"/>
        <v>0.21185539858339705</v>
      </c>
    </row>
    <row r="64" spans="2:5" x14ac:dyDescent="0.2">
      <c r="B64" s="3">
        <f t="shared" si="3"/>
        <v>-0.59999999999999876</v>
      </c>
      <c r="C64" s="3">
        <f t="shared" si="0"/>
        <v>-0.59999999999999876</v>
      </c>
      <c r="D64">
        <f t="shared" si="1"/>
        <v>0.33322460289179989</v>
      </c>
      <c r="E64">
        <f t="shared" si="2"/>
        <v>0.27425311775007399</v>
      </c>
    </row>
    <row r="65" spans="2:5" x14ac:dyDescent="0.2">
      <c r="B65" s="3">
        <f t="shared" si="3"/>
        <v>-0.39999999999999875</v>
      </c>
      <c r="C65" s="3">
        <f t="shared" si="0"/>
        <v>-0.39999999999999875</v>
      </c>
      <c r="D65">
        <f t="shared" si="1"/>
        <v>0.3682701403033235</v>
      </c>
      <c r="E65">
        <f t="shared" si="2"/>
        <v>0.34457825838967626</v>
      </c>
    </row>
    <row r="66" spans="2:5" x14ac:dyDescent="0.2">
      <c r="B66" s="3">
        <f t="shared" si="3"/>
        <v>-0.19999999999999873</v>
      </c>
      <c r="C66" s="3">
        <f t="shared" si="0"/>
        <v>-0.19999999999999873</v>
      </c>
      <c r="D66">
        <f t="shared" si="1"/>
        <v>0.39104269397545599</v>
      </c>
      <c r="E66">
        <f t="shared" si="2"/>
        <v>0.42074029056089746</v>
      </c>
    </row>
    <row r="67" spans="2:5" x14ac:dyDescent="0.2">
      <c r="B67" s="3">
        <f t="shared" si="3"/>
        <v>1.27675647831893E-15</v>
      </c>
      <c r="C67" s="3">
        <f t="shared" si="0"/>
        <v>1.27675647831893E-15</v>
      </c>
      <c r="D67">
        <f t="shared" si="1"/>
        <v>0.3989422804014327</v>
      </c>
      <c r="E67">
        <f t="shared" si="2"/>
        <v>0.50000000000000044</v>
      </c>
    </row>
    <row r="68" spans="2:5" x14ac:dyDescent="0.2">
      <c r="B68" s="3">
        <f t="shared" si="3"/>
        <v>0.20000000000000129</v>
      </c>
      <c r="C68" s="3">
        <f t="shared" si="0"/>
        <v>0.20000000000000129</v>
      </c>
      <c r="D68">
        <f t="shared" si="1"/>
        <v>0.39104269397545577</v>
      </c>
      <c r="E68">
        <f t="shared" si="2"/>
        <v>0.57925970943910354</v>
      </c>
    </row>
    <row r="69" spans="2:5" x14ac:dyDescent="0.2">
      <c r="B69" s="3">
        <f t="shared" si="3"/>
        <v>0.4000000000000013</v>
      </c>
      <c r="C69" s="3">
        <f t="shared" si="0"/>
        <v>0.4000000000000013</v>
      </c>
      <c r="D69">
        <f t="shared" si="1"/>
        <v>0.36827014030332317</v>
      </c>
      <c r="E69">
        <f t="shared" si="2"/>
        <v>0.65542174161032474</v>
      </c>
    </row>
    <row r="70" spans="2:5" x14ac:dyDescent="0.2">
      <c r="B70" s="3">
        <f t="shared" si="3"/>
        <v>0.60000000000000131</v>
      </c>
      <c r="C70" s="3">
        <f t="shared" si="0"/>
        <v>0.60000000000000131</v>
      </c>
      <c r="D70">
        <f t="shared" si="1"/>
        <v>0.33322460289179939</v>
      </c>
      <c r="E70">
        <f t="shared" si="2"/>
        <v>0.72574688224992689</v>
      </c>
    </row>
    <row r="71" spans="2:5" x14ac:dyDescent="0.2">
      <c r="B71" s="3">
        <f t="shared" si="3"/>
        <v>0.80000000000000138</v>
      </c>
      <c r="C71" s="3">
        <f t="shared" si="0"/>
        <v>0.80000000000000138</v>
      </c>
      <c r="D71">
        <f t="shared" si="1"/>
        <v>0.28969155276148245</v>
      </c>
      <c r="E71">
        <f t="shared" si="2"/>
        <v>0.7881446014166037</v>
      </c>
    </row>
    <row r="72" spans="2:5" x14ac:dyDescent="0.2">
      <c r="B72" s="3">
        <f t="shared" si="3"/>
        <v>1.0000000000000013</v>
      </c>
      <c r="C72" s="3">
        <f t="shared" si="0"/>
        <v>1.0000000000000013</v>
      </c>
      <c r="D72">
        <f t="shared" si="1"/>
        <v>0.24197072451914306</v>
      </c>
      <c r="E72">
        <f t="shared" si="2"/>
        <v>0.84134474606854326</v>
      </c>
    </row>
    <row r="73" spans="2:5" x14ac:dyDescent="0.2">
      <c r="B73" s="3">
        <f t="shared" si="3"/>
        <v>1.2000000000000013</v>
      </c>
      <c r="C73" s="3">
        <f t="shared" si="0"/>
        <v>1.2000000000000013</v>
      </c>
      <c r="D73">
        <f t="shared" si="1"/>
        <v>0.19418605498321265</v>
      </c>
      <c r="E73">
        <f t="shared" si="2"/>
        <v>0.884930329778292</v>
      </c>
    </row>
    <row r="74" spans="2:5" x14ac:dyDescent="0.2">
      <c r="B74" s="3">
        <f t="shared" si="3"/>
        <v>1.4000000000000012</v>
      </c>
      <c r="C74" s="3">
        <f t="shared" si="0"/>
        <v>1.4000000000000012</v>
      </c>
      <c r="D74">
        <f t="shared" si="1"/>
        <v>0.1497274656357446</v>
      </c>
      <c r="E74">
        <f t="shared" si="2"/>
        <v>0.91924334076622916</v>
      </c>
    </row>
    <row r="75" spans="2:5" x14ac:dyDescent="0.2">
      <c r="B75" s="3">
        <f t="shared" si="3"/>
        <v>1.6000000000000012</v>
      </c>
      <c r="C75" s="3">
        <f t="shared" si="0"/>
        <v>1.6000000000000012</v>
      </c>
      <c r="D75">
        <f t="shared" si="1"/>
        <v>0.11092083467945535</v>
      </c>
      <c r="E75">
        <f t="shared" si="2"/>
        <v>0.94520070830044212</v>
      </c>
    </row>
    <row r="76" spans="2:5" x14ac:dyDescent="0.2">
      <c r="B76" s="3">
        <f t="shared" si="3"/>
        <v>1.8000000000000012</v>
      </c>
      <c r="C76" s="3">
        <f t="shared" si="0"/>
        <v>1.8000000000000012</v>
      </c>
      <c r="D76">
        <f t="shared" si="1"/>
        <v>7.8950158300893997E-2</v>
      </c>
      <c r="E76">
        <f t="shared" si="2"/>
        <v>0.96406968088707434</v>
      </c>
    </row>
    <row r="77" spans="2:5" x14ac:dyDescent="0.2">
      <c r="B77" s="3">
        <f t="shared" si="3"/>
        <v>2.0000000000000013</v>
      </c>
      <c r="C77" s="3">
        <f t="shared" si="0"/>
        <v>2.0000000000000013</v>
      </c>
      <c r="D77">
        <f t="shared" si="1"/>
        <v>5.3990966513187917E-2</v>
      </c>
      <c r="E77">
        <f t="shared" si="2"/>
        <v>0.9772498680518209</v>
      </c>
    </row>
    <row r="78" spans="2:5" x14ac:dyDescent="0.2">
      <c r="B78" s="3">
        <f t="shared" si="3"/>
        <v>2.2000000000000015</v>
      </c>
      <c r="C78" s="3">
        <f t="shared" si="0"/>
        <v>2.2000000000000015</v>
      </c>
      <c r="D78">
        <f t="shared" si="1"/>
        <v>3.5474592846231313E-2</v>
      </c>
      <c r="E78">
        <f t="shared" si="2"/>
        <v>0.98609655248650141</v>
      </c>
    </row>
    <row r="79" spans="2:5" x14ac:dyDescent="0.2">
      <c r="B79" s="3">
        <f t="shared" si="3"/>
        <v>2.4000000000000017</v>
      </c>
      <c r="C79" s="3">
        <f t="shared" si="0"/>
        <v>2.4000000000000017</v>
      </c>
      <c r="D79">
        <f t="shared" si="1"/>
        <v>2.2394530294842813E-2</v>
      </c>
      <c r="E79">
        <f t="shared" si="2"/>
        <v>0.99180246407540396</v>
      </c>
    </row>
    <row r="80" spans="2:5" x14ac:dyDescent="0.2">
      <c r="B80" s="3">
        <f t="shared" si="3"/>
        <v>2.6000000000000019</v>
      </c>
      <c r="C80" s="3">
        <f t="shared" si="0"/>
        <v>2.6000000000000019</v>
      </c>
      <c r="D80">
        <f t="shared" si="1"/>
        <v>1.3582969233685552E-2</v>
      </c>
      <c r="E80">
        <f t="shared" si="2"/>
        <v>0.99533881197628127</v>
      </c>
    </row>
    <row r="81" spans="2:5" x14ac:dyDescent="0.2">
      <c r="B81" s="3">
        <f t="shared" si="3"/>
        <v>2.800000000000002</v>
      </c>
      <c r="C81" s="3">
        <f t="shared" si="0"/>
        <v>2.800000000000002</v>
      </c>
      <c r="D81">
        <f t="shared" si="1"/>
        <v>7.9154515829799182E-3</v>
      </c>
      <c r="E81">
        <f t="shared" si="2"/>
        <v>0.99744486966957213</v>
      </c>
    </row>
    <row r="82" spans="2:5" x14ac:dyDescent="0.2">
      <c r="B82" s="3">
        <f t="shared" si="3"/>
        <v>3.0000000000000022</v>
      </c>
      <c r="C82" s="3">
        <f t="shared" si="0"/>
        <v>3.0000000000000022</v>
      </c>
      <c r="D82">
        <f t="shared" si="1"/>
        <v>4.4318484119379763E-3</v>
      </c>
      <c r="E82">
        <f t="shared" si="2"/>
        <v>0.9986501019683699</v>
      </c>
    </row>
    <row r="83" spans="2:5" x14ac:dyDescent="0.2">
      <c r="B83" s="3">
        <f t="shared" si="3"/>
        <v>3.2000000000000024</v>
      </c>
      <c r="C83" s="3">
        <f t="shared" si="0"/>
        <v>3.2000000000000024</v>
      </c>
      <c r="D83">
        <f t="shared" si="1"/>
        <v>2.3840882014648235E-3</v>
      </c>
      <c r="E83">
        <f t="shared" si="2"/>
        <v>0.99931286206208414</v>
      </c>
    </row>
    <row r="84" spans="2:5" x14ac:dyDescent="0.2">
      <c r="B84" s="3">
        <f t="shared" si="3"/>
        <v>3.4000000000000026</v>
      </c>
      <c r="C84" s="3">
        <f t="shared" si="0"/>
        <v>3.4000000000000026</v>
      </c>
      <c r="D84">
        <f t="shared" si="1"/>
        <v>1.2322191684730078E-3</v>
      </c>
      <c r="E84">
        <f t="shared" si="2"/>
        <v>0.99966307073432314</v>
      </c>
    </row>
    <row r="85" spans="2:5" x14ac:dyDescent="0.2">
      <c r="B85" s="3">
        <f t="shared" si="3"/>
        <v>3.6000000000000028</v>
      </c>
      <c r="C85" s="3">
        <f t="shared" si="0"/>
        <v>3.6000000000000028</v>
      </c>
      <c r="D85">
        <f t="shared" si="1"/>
        <v>6.1190193011376594E-4</v>
      </c>
      <c r="E85">
        <f t="shared" si="2"/>
        <v>0.99984089140984245</v>
      </c>
    </row>
    <row r="86" spans="2:5" x14ac:dyDescent="0.2">
      <c r="B86" s="3">
        <f t="shared" si="3"/>
        <v>3.8000000000000029</v>
      </c>
      <c r="C86" s="3">
        <f t="shared" si="0"/>
        <v>3.8000000000000029</v>
      </c>
      <c r="D86">
        <f t="shared" si="1"/>
        <v>2.9194692579145691E-4</v>
      </c>
      <c r="E86">
        <f t="shared" si="2"/>
        <v>0.99992765195607491</v>
      </c>
    </row>
    <row r="87" spans="2:5" x14ac:dyDescent="0.2">
      <c r="B87" s="3">
        <f t="shared" si="3"/>
        <v>4.0000000000000027</v>
      </c>
      <c r="C87" s="3">
        <f t="shared" si="0"/>
        <v>4.0000000000000027</v>
      </c>
      <c r="D87">
        <f t="shared" si="1"/>
        <v>1.3383022576488393E-4</v>
      </c>
      <c r="E87">
        <f t="shared" si="2"/>
        <v>0.99996832875816688</v>
      </c>
    </row>
    <row r="89" spans="2:5" x14ac:dyDescent="0.2">
      <c r="C89" s="3"/>
    </row>
    <row r="91" spans="2:5" x14ac:dyDescent="0.2">
      <c r="B91" s="2" t="s">
        <v>3</v>
      </c>
      <c r="C91" s="2" t="s">
        <v>2</v>
      </c>
      <c r="D91" s="2" t="s">
        <v>4</v>
      </c>
      <c r="E91" s="2"/>
    </row>
    <row r="92" spans="2:5" x14ac:dyDescent="0.2">
      <c r="B92">
        <f>B47</f>
        <v>-4</v>
      </c>
      <c r="C92" s="3">
        <f>B92*$E$6+$E$5</f>
        <v>-4</v>
      </c>
      <c r="D92">
        <f t="shared" ref="D92:D123" si="4">NORMDIST(C92,$E$5,$E$6,FALSE)</f>
        <v>1.3383022576488537E-4</v>
      </c>
    </row>
    <row r="93" spans="2:5" x14ac:dyDescent="0.2">
      <c r="C93" s="3">
        <f>($D$14-$C$92)/80+C92</f>
        <v>-3.9295</v>
      </c>
      <c r="D93">
        <f t="shared" si="4"/>
        <v>1.7698887894126913E-4</v>
      </c>
    </row>
    <row r="94" spans="2:5" x14ac:dyDescent="0.2">
      <c r="C94" s="3">
        <f t="shared" ref="C94:C157" si="5">($D$14-$C$92)/80+C93</f>
        <v>-3.859</v>
      </c>
      <c r="D94">
        <f t="shared" si="4"/>
        <v>2.3290520487692016E-4</v>
      </c>
    </row>
    <row r="95" spans="2:5" x14ac:dyDescent="0.2">
      <c r="C95" s="3">
        <f t="shared" si="5"/>
        <v>-3.7885</v>
      </c>
      <c r="D95">
        <f t="shared" si="4"/>
        <v>3.049677092708685E-4</v>
      </c>
    </row>
    <row r="96" spans="2:5" x14ac:dyDescent="0.2">
      <c r="C96" s="3">
        <f t="shared" si="5"/>
        <v>-3.718</v>
      </c>
      <c r="D96">
        <f t="shared" si="4"/>
        <v>3.9734702798149065E-4</v>
      </c>
    </row>
    <row r="97" spans="3:4" x14ac:dyDescent="0.2">
      <c r="C97" s="3">
        <f t="shared" si="5"/>
        <v>-3.6475</v>
      </c>
      <c r="D97">
        <f t="shared" si="4"/>
        <v>5.1514267429378358E-4</v>
      </c>
    </row>
    <row r="98" spans="3:4" x14ac:dyDescent="0.2">
      <c r="C98" s="3">
        <f t="shared" si="5"/>
        <v>-3.577</v>
      </c>
      <c r="D98">
        <f t="shared" si="4"/>
        <v>6.6454827542338901E-4</v>
      </c>
    </row>
    <row r="99" spans="3:4" x14ac:dyDescent="0.2">
      <c r="C99" s="3">
        <f t="shared" si="5"/>
        <v>-3.5065</v>
      </c>
      <c r="D99">
        <f t="shared" si="4"/>
        <v>8.5303527421386693E-4</v>
      </c>
    </row>
    <row r="100" spans="3:4" x14ac:dyDescent="0.2">
      <c r="C100" s="3">
        <f t="shared" si="5"/>
        <v>-3.4359999999999999</v>
      </c>
      <c r="D100">
        <f t="shared" si="4"/>
        <v>1.089554335128328E-3</v>
      </c>
    </row>
    <row r="101" spans="3:4" x14ac:dyDescent="0.2">
      <c r="C101" s="3">
        <f t="shared" si="5"/>
        <v>-3.3654999999999999</v>
      </c>
      <c r="D101">
        <f t="shared" si="4"/>
        <v>1.3847527734443142E-3</v>
      </c>
    </row>
    <row r="102" spans="3:4" x14ac:dyDescent="0.2">
      <c r="C102" s="3">
        <f t="shared" si="5"/>
        <v>-3.2949999999999999</v>
      </c>
      <c r="D102">
        <f t="shared" si="4"/>
        <v>1.7512052160461886E-3</v>
      </c>
    </row>
    <row r="103" spans="3:4" x14ac:dyDescent="0.2">
      <c r="C103" s="3">
        <f t="shared" si="5"/>
        <v>-3.2244999999999999</v>
      </c>
      <c r="D103">
        <f t="shared" si="4"/>
        <v>2.2036534030443556E-3</v>
      </c>
    </row>
    <row r="104" spans="3:4" x14ac:dyDescent="0.2">
      <c r="C104" s="3">
        <f t="shared" si="5"/>
        <v>-3.1539999999999999</v>
      </c>
      <c r="D104">
        <f t="shared" si="4"/>
        <v>2.7592495643326926E-3</v>
      </c>
    </row>
    <row r="105" spans="3:4" x14ac:dyDescent="0.2">
      <c r="C105" s="3">
        <f t="shared" si="5"/>
        <v>-3.0834999999999999</v>
      </c>
      <c r="D105">
        <f t="shared" si="4"/>
        <v>3.4377961801440923E-3</v>
      </c>
    </row>
    <row r="106" spans="3:4" x14ac:dyDescent="0.2">
      <c r="C106" s="3">
        <f t="shared" si="5"/>
        <v>-3.0129999999999999</v>
      </c>
      <c r="D106">
        <f t="shared" si="4"/>
        <v>4.2619732010588853E-3</v>
      </c>
    </row>
    <row r="107" spans="3:4" x14ac:dyDescent="0.2">
      <c r="C107" s="3">
        <f t="shared" si="5"/>
        <v>-2.9424999999999999</v>
      </c>
      <c r="D107">
        <f t="shared" si="4"/>
        <v>5.2575420190687045E-3</v>
      </c>
    </row>
    <row r="108" spans="3:4" x14ac:dyDescent="0.2">
      <c r="C108" s="3">
        <f t="shared" si="5"/>
        <v>-2.8719999999999999</v>
      </c>
      <c r="D108">
        <f t="shared" si="4"/>
        <v>6.4535137232814037E-3</v>
      </c>
    </row>
    <row r="109" spans="3:4" x14ac:dyDescent="0.2">
      <c r="C109" s="3">
        <f t="shared" si="5"/>
        <v>-2.8014999999999999</v>
      </c>
      <c r="D109">
        <f t="shared" si="4"/>
        <v>7.8822675354209906E-3</v>
      </c>
    </row>
    <row r="110" spans="3:4" x14ac:dyDescent="0.2">
      <c r="C110" s="3">
        <f t="shared" si="5"/>
        <v>-2.7309999999999999</v>
      </c>
      <c r="D110">
        <f t="shared" si="4"/>
        <v>9.579603911541619E-3</v>
      </c>
    </row>
    <row r="111" spans="3:4" x14ac:dyDescent="0.2">
      <c r="C111" s="3">
        <f t="shared" si="5"/>
        <v>-2.6604999999999999</v>
      </c>
      <c r="D111">
        <f t="shared" si="4"/>
        <v>1.1584715741104314E-2</v>
      </c>
    </row>
    <row r="112" spans="3:4" x14ac:dyDescent="0.2">
      <c r="C112" s="3">
        <f t="shared" si="5"/>
        <v>-2.59</v>
      </c>
      <c r="D112">
        <f t="shared" si="4"/>
        <v>1.3940060505935825E-2</v>
      </c>
    </row>
    <row r="113" spans="3:4" x14ac:dyDescent="0.2">
      <c r="C113" s="3">
        <f t="shared" si="5"/>
        <v>-2.5194999999999999</v>
      </c>
      <c r="D113">
        <f t="shared" si="4"/>
        <v>1.6691116316332039E-2</v>
      </c>
    </row>
    <row r="114" spans="3:4" x14ac:dyDescent="0.2">
      <c r="C114" s="3">
        <f t="shared" si="5"/>
        <v>-2.4489999999999998</v>
      </c>
      <c r="D114">
        <f t="shared" si="4"/>
        <v>1.9886005552561398E-2</v>
      </c>
    </row>
    <row r="115" spans="3:4" x14ac:dyDescent="0.2">
      <c r="C115" s="3">
        <f t="shared" si="5"/>
        <v>-2.3784999999999998</v>
      </c>
      <c r="D115">
        <f t="shared" si="4"/>
        <v>2.3574971527498208E-2</v>
      </c>
    </row>
    <row r="116" spans="3:4" x14ac:dyDescent="0.2">
      <c r="C116" s="3">
        <f t="shared" si="5"/>
        <v>-2.3079999999999998</v>
      </c>
      <c r="D116">
        <f t="shared" si="4"/>
        <v>2.7809696247812415E-2</v>
      </c>
    </row>
    <row r="117" spans="3:4" x14ac:dyDescent="0.2">
      <c r="C117" s="3">
        <f t="shared" si="5"/>
        <v>-2.2374999999999998</v>
      </c>
      <c r="D117">
        <f t="shared" si="4"/>
        <v>3.264245105187049E-2</v>
      </c>
    </row>
    <row r="118" spans="3:4" x14ac:dyDescent="0.2">
      <c r="C118" s="3">
        <f t="shared" si="5"/>
        <v>-2.1669999999999998</v>
      </c>
      <c r="D118">
        <f t="shared" si="4"/>
        <v>3.81250766637291E-2</v>
      </c>
    </row>
    <row r="119" spans="3:4" x14ac:dyDescent="0.2">
      <c r="C119" s="3">
        <f t="shared" si="5"/>
        <v>-2.0964999999999998</v>
      </c>
      <c r="D119">
        <f t="shared" si="4"/>
        <v>4.4307794992798341E-2</v>
      </c>
    </row>
    <row r="120" spans="3:4" x14ac:dyDescent="0.2">
      <c r="C120" s="3">
        <f t="shared" si="5"/>
        <v>-2.0259999999999998</v>
      </c>
      <c r="D120">
        <f t="shared" si="4"/>
        <v>5.1237861735311765E-2</v>
      </c>
    </row>
    <row r="121" spans="3:4" x14ac:dyDescent="0.2">
      <c r="C121" s="3">
        <f t="shared" si="5"/>
        <v>-1.9554999999999998</v>
      </c>
      <c r="D121">
        <f t="shared" si="4"/>
        <v>5.895807633735272E-2</v>
      </c>
    </row>
    <row r="122" spans="3:4" x14ac:dyDescent="0.2">
      <c r="C122" s="3">
        <f t="shared" si="5"/>
        <v>-1.8849999999999998</v>
      </c>
      <c r="D122">
        <f t="shared" si="4"/>
        <v>6.7505173931464144E-2</v>
      </c>
    </row>
    <row r="123" spans="3:4" x14ac:dyDescent="0.2">
      <c r="C123" s="3">
        <f t="shared" si="5"/>
        <v>-1.8144999999999998</v>
      </c>
      <c r="D123">
        <f t="shared" si="4"/>
        <v>7.6908132164002413E-2</v>
      </c>
    </row>
    <row r="124" spans="3:4" x14ac:dyDescent="0.2">
      <c r="C124" s="3">
        <f t="shared" si="5"/>
        <v>-1.7439999999999998</v>
      </c>
      <c r="D124">
        <f t="shared" ref="D124:D155" si="6">NORMDIST(C124,$E$5,$E$6,FALSE)</f>
        <v>8.7186434031371593E-2</v>
      </c>
    </row>
    <row r="125" spans="3:4" x14ac:dyDescent="0.2">
      <c r="C125" s="3">
        <f t="shared" si="5"/>
        <v>-1.6734999999999998</v>
      </c>
      <c r="D125">
        <f t="shared" si="6"/>
        <v>9.8348335533019512E-2</v>
      </c>
    </row>
    <row r="126" spans="3:4" x14ac:dyDescent="0.2">
      <c r="C126" s="3">
        <f t="shared" si="5"/>
        <v>-1.6029999999999998</v>
      </c>
      <c r="D126">
        <f t="shared" si="6"/>
        <v>0.11038919368647865</v>
      </c>
    </row>
    <row r="127" spans="3:4" x14ac:dyDescent="0.2">
      <c r="C127" s="3">
        <f t="shared" si="5"/>
        <v>-1.5324999999999998</v>
      </c>
      <c r="D127">
        <f t="shared" si="6"/>
        <v>0.1232899157802603</v>
      </c>
    </row>
    <row r="128" spans="3:4" x14ac:dyDescent="0.2">
      <c r="C128" s="3">
        <f t="shared" si="5"/>
        <v>-1.4619999999999997</v>
      </c>
      <c r="D128">
        <f t="shared" si="6"/>
        <v>0.13701559422050938</v>
      </c>
    </row>
    <row r="129" spans="3:4" x14ac:dyDescent="0.2">
      <c r="C129" s="3">
        <f t="shared" si="5"/>
        <v>-1.3914999999999997</v>
      </c>
      <c r="D129">
        <f t="shared" si="6"/>
        <v>0.15151439255155355</v>
      </c>
    </row>
    <row r="130" spans="3:4" x14ac:dyDescent="0.2">
      <c r="C130" s="3">
        <f t="shared" si="5"/>
        <v>-1.3209999999999997</v>
      </c>
      <c r="D130">
        <f t="shared" si="6"/>
        <v>0.16671674685980081</v>
      </c>
    </row>
    <row r="131" spans="3:4" x14ac:dyDescent="0.2">
      <c r="C131" s="3">
        <f t="shared" si="5"/>
        <v>-1.2504999999999997</v>
      </c>
      <c r="D131">
        <f t="shared" si="6"/>
        <v>0.18253494256000324</v>
      </c>
    </row>
    <row r="132" spans="3:4" x14ac:dyDescent="0.2">
      <c r="C132" s="3">
        <f t="shared" si="5"/>
        <v>-1.1799999999999997</v>
      </c>
      <c r="D132">
        <f t="shared" si="6"/>
        <v>0.19886311938727594</v>
      </c>
    </row>
    <row r="133" spans="3:4" x14ac:dyDescent="0.2">
      <c r="C133" s="3">
        <f t="shared" si="5"/>
        <v>-1.1094999999999997</v>
      </c>
      <c r="D133">
        <f t="shared" si="6"/>
        <v>0.21557774729217208</v>
      </c>
    </row>
    <row r="134" spans="3:4" x14ac:dyDescent="0.2">
      <c r="C134" s="3">
        <f t="shared" si="5"/>
        <v>-1.0389999999999997</v>
      </c>
      <c r="D134">
        <f t="shared" si="6"/>
        <v>0.23253860302875073</v>
      </c>
    </row>
    <row r="135" spans="3:4" x14ac:dyDescent="0.2">
      <c r="C135" s="3">
        <f t="shared" si="5"/>
        <v>-0.96849999999999969</v>
      </c>
      <c r="D135">
        <f t="shared" si="6"/>
        <v>0.24959026186680652</v>
      </c>
    </row>
    <row r="136" spans="3:4" x14ac:dyDescent="0.2">
      <c r="C136" s="3">
        <f t="shared" si="5"/>
        <v>-0.89799999999999969</v>
      </c>
      <c r="D136">
        <f t="shared" si="6"/>
        <v>0.26656410153669258</v>
      </c>
    </row>
    <row r="137" spans="3:4" x14ac:dyDescent="0.2">
      <c r="C137" s="3">
        <f t="shared" si="5"/>
        <v>-0.82749999999999968</v>
      </c>
      <c r="D137">
        <f t="shared" si="6"/>
        <v>0.28328079686034346</v>
      </c>
    </row>
    <row r="138" spans="3:4" x14ac:dyDescent="0.2">
      <c r="C138" s="3">
        <f t="shared" si="5"/>
        <v>-0.75699999999999967</v>
      </c>
      <c r="D138">
        <f t="shared" si="6"/>
        <v>0.29955326428828366</v>
      </c>
    </row>
    <row r="139" spans="3:4" x14ac:dyDescent="0.2">
      <c r="C139" s="3">
        <f t="shared" si="5"/>
        <v>-0.68649999999999967</v>
      </c>
      <c r="D139">
        <f t="shared" si="6"/>
        <v>0.31518999659132796</v>
      </c>
    </row>
    <row r="140" spans="3:4" x14ac:dyDescent="0.2">
      <c r="C140" s="3">
        <f t="shared" si="5"/>
        <v>-0.61599999999999966</v>
      </c>
      <c r="D140">
        <f t="shared" si="6"/>
        <v>0.32999871013711063</v>
      </c>
    </row>
    <row r="141" spans="3:4" x14ac:dyDescent="0.2">
      <c r="C141" s="3">
        <f t="shared" si="5"/>
        <v>-0.54549999999999965</v>
      </c>
      <c r="D141">
        <f t="shared" si="6"/>
        <v>0.34379021140686439</v>
      </c>
    </row>
    <row r="142" spans="3:4" x14ac:dyDescent="0.2">
      <c r="C142" s="3">
        <f t="shared" si="5"/>
        <v>-0.47499999999999964</v>
      </c>
      <c r="D142">
        <f t="shared" si="6"/>
        <v>0.35638237652018334</v>
      </c>
    </row>
    <row r="143" spans="3:4" x14ac:dyDescent="0.2">
      <c r="C143" s="3">
        <f t="shared" si="5"/>
        <v>-0.40449999999999964</v>
      </c>
      <c r="D143">
        <f t="shared" si="6"/>
        <v>0.36760412827996564</v>
      </c>
    </row>
    <row r="144" spans="3:4" x14ac:dyDescent="0.2">
      <c r="C144" s="3">
        <f t="shared" si="5"/>
        <v>-0.33399999999999963</v>
      </c>
      <c r="D144">
        <f t="shared" si="6"/>
        <v>0.37729929022662406</v>
      </c>
    </row>
    <row r="145" spans="3:4" x14ac:dyDescent="0.2">
      <c r="C145" s="3">
        <f t="shared" si="5"/>
        <v>-0.26349999999999962</v>
      </c>
      <c r="D145">
        <f t="shared" si="6"/>
        <v>0.38533019681493819</v>
      </c>
    </row>
    <row r="146" spans="3:4" x14ac:dyDescent="0.2">
      <c r="C146" s="3">
        <f t="shared" si="5"/>
        <v>-0.19299999999999962</v>
      </c>
      <c r="D146">
        <f t="shared" si="6"/>
        <v>0.39158094329712617</v>
      </c>
    </row>
    <row r="147" spans="3:4" x14ac:dyDescent="0.2">
      <c r="C147" s="3">
        <f t="shared" si="5"/>
        <v>-0.12249999999999962</v>
      </c>
      <c r="D147">
        <f t="shared" si="6"/>
        <v>0.39596016817448637</v>
      </c>
    </row>
    <row r="148" spans="3:4" x14ac:dyDescent="0.2">
      <c r="C148" s="3">
        <f t="shared" si="5"/>
        <v>-5.199999999999963E-2</v>
      </c>
      <c r="D148">
        <f t="shared" si="6"/>
        <v>0.39840327488816113</v>
      </c>
    </row>
    <row r="149" spans="3:4" x14ac:dyDescent="0.2">
      <c r="C149" s="3">
        <f t="shared" si="5"/>
        <v>1.8500000000000363E-2</v>
      </c>
      <c r="D149">
        <f t="shared" si="6"/>
        <v>0.39887401724463195</v>
      </c>
    </row>
    <row r="150" spans="3:4" x14ac:dyDescent="0.2">
      <c r="C150" s="3">
        <f t="shared" si="5"/>
        <v>8.9000000000000357E-2</v>
      </c>
      <c r="D150">
        <f t="shared" si="6"/>
        <v>0.39736539419001776</v>
      </c>
    </row>
    <row r="151" spans="3:4" x14ac:dyDescent="0.2">
      <c r="C151" s="3">
        <f t="shared" si="5"/>
        <v>0.15950000000000036</v>
      </c>
      <c r="D151">
        <f t="shared" si="6"/>
        <v>0.39389982306039772</v>
      </c>
    </row>
    <row r="152" spans="3:4" x14ac:dyDescent="0.2">
      <c r="C152" s="3">
        <f t="shared" si="5"/>
        <v>0.23000000000000037</v>
      </c>
      <c r="D152">
        <f t="shared" si="6"/>
        <v>0.38852858531583589</v>
      </c>
    </row>
    <row r="153" spans="3:4" x14ac:dyDescent="0.2">
      <c r="C153" s="3">
        <f t="shared" si="5"/>
        <v>0.30050000000000038</v>
      </c>
      <c r="D153">
        <f t="shared" si="6"/>
        <v>0.38133056391227993</v>
      </c>
    </row>
    <row r="154" spans="3:4" x14ac:dyDescent="0.2">
      <c r="C154" s="3">
        <f t="shared" si="5"/>
        <v>0.37100000000000039</v>
      </c>
      <c r="D154">
        <f t="shared" si="6"/>
        <v>0.37241031576235784</v>
      </c>
    </row>
    <row r="155" spans="3:4" x14ac:dyDescent="0.2">
      <c r="C155" s="3">
        <f t="shared" si="5"/>
        <v>0.44150000000000039</v>
      </c>
      <c r="D155">
        <f t="shared" si="6"/>
        <v>0.3618955451136105</v>
      </c>
    </row>
    <row r="156" spans="3:4" x14ac:dyDescent="0.2">
      <c r="C156" s="3">
        <f t="shared" si="5"/>
        <v>0.51200000000000034</v>
      </c>
      <c r="D156">
        <f t="shared" ref="D156:D172" si="7">NORMDIST(C156,$E$5,$E$6,FALSE)</f>
        <v>0.34993406316463366</v>
      </c>
    </row>
    <row r="157" spans="3:4" x14ac:dyDescent="0.2">
      <c r="C157" s="3">
        <f t="shared" si="5"/>
        <v>0.58250000000000035</v>
      </c>
      <c r="D157">
        <f t="shared" si="7"/>
        <v>0.33669033503405255</v>
      </c>
    </row>
    <row r="158" spans="3:4" x14ac:dyDescent="0.2">
      <c r="C158" s="3">
        <f t="shared" ref="C158:C172" si="8">($D$14-$C$92)/80+C157</f>
        <v>0.65300000000000036</v>
      </c>
      <c r="D158">
        <f t="shared" si="7"/>
        <v>0.32234172667778804</v>
      </c>
    </row>
    <row r="159" spans="3:4" x14ac:dyDescent="0.2">
      <c r="C159" s="3">
        <f t="shared" si="8"/>
        <v>0.72350000000000037</v>
      </c>
      <c r="D159">
        <f t="shared" si="7"/>
        <v>0.30707457112470887</v>
      </c>
    </row>
    <row r="160" spans="3:4" x14ac:dyDescent="0.2">
      <c r="C160" s="3">
        <f t="shared" si="8"/>
        <v>0.79400000000000037</v>
      </c>
      <c r="D160">
        <f t="shared" si="7"/>
        <v>0.29108017531712299</v>
      </c>
    </row>
    <row r="161" spans="3:4" x14ac:dyDescent="0.2">
      <c r="C161" s="3">
        <f t="shared" si="8"/>
        <v>0.86450000000000038</v>
      </c>
      <c r="D161">
        <f t="shared" si="7"/>
        <v>0.27455088598871608</v>
      </c>
    </row>
    <row r="162" spans="3:4" x14ac:dyDescent="0.2">
      <c r="C162" s="3">
        <f t="shared" si="8"/>
        <v>0.93500000000000039</v>
      </c>
      <c r="D162">
        <f t="shared" si="7"/>
        <v>0.25767632570382126</v>
      </c>
    </row>
    <row r="163" spans="3:4" x14ac:dyDescent="0.2">
      <c r="C163" s="3">
        <f t="shared" si="8"/>
        <v>1.0055000000000003</v>
      </c>
      <c r="D163">
        <f t="shared" si="7"/>
        <v>0.24063989893506885</v>
      </c>
    </row>
    <row r="164" spans="3:4" x14ac:dyDescent="0.2">
      <c r="C164" s="3">
        <f t="shared" si="8"/>
        <v>1.0760000000000003</v>
      </c>
      <c r="D164">
        <f t="shared" si="7"/>
        <v>0.22361565355332502</v>
      </c>
    </row>
    <row r="165" spans="3:4" x14ac:dyDescent="0.2">
      <c r="C165" s="3">
        <f t="shared" si="8"/>
        <v>1.1465000000000003</v>
      </c>
      <c r="D165">
        <f t="shared" si="7"/>
        <v>0.2067655661470858</v>
      </c>
    </row>
    <row r="166" spans="3:4" x14ac:dyDescent="0.2">
      <c r="C166" s="3">
        <f t="shared" si="8"/>
        <v>1.2170000000000003</v>
      </c>
      <c r="D166">
        <f t="shared" si="7"/>
        <v>0.19023730105287417</v>
      </c>
    </row>
    <row r="167" spans="3:4" x14ac:dyDescent="0.2">
      <c r="C167" s="3">
        <f t="shared" si="8"/>
        <v>1.2875000000000003</v>
      </c>
      <c r="D167">
        <f t="shared" si="7"/>
        <v>0.17416247376028854</v>
      </c>
    </row>
    <row r="168" spans="3:4" x14ac:dyDescent="0.2">
      <c r="C168" s="3">
        <f t="shared" si="8"/>
        <v>1.3580000000000003</v>
      </c>
      <c r="D168">
        <f t="shared" si="7"/>
        <v>0.15865543032519472</v>
      </c>
    </row>
    <row r="169" spans="3:4" x14ac:dyDescent="0.2">
      <c r="C169" s="3">
        <f t="shared" si="8"/>
        <v>1.4285000000000003</v>
      </c>
      <c r="D169">
        <f t="shared" si="7"/>
        <v>0.14381253638196112</v>
      </c>
    </row>
    <row r="170" spans="3:4" x14ac:dyDescent="0.2">
      <c r="C170" s="3">
        <f t="shared" si="8"/>
        <v>1.4990000000000003</v>
      </c>
      <c r="D170">
        <f t="shared" si="7"/>
        <v>0.12971195298357391</v>
      </c>
    </row>
    <row r="171" spans="3:4" x14ac:dyDescent="0.2">
      <c r="C171" s="3">
        <f t="shared" si="8"/>
        <v>1.5695000000000003</v>
      </c>
      <c r="D171">
        <f t="shared" si="7"/>
        <v>0.11641386237527414</v>
      </c>
    </row>
    <row r="172" spans="3:4" x14ac:dyDescent="0.2">
      <c r="C172" s="3">
        <f t="shared" si="8"/>
        <v>1.6400000000000003</v>
      </c>
      <c r="D172">
        <f t="shared" si="7"/>
        <v>0.10396109532876414</v>
      </c>
    </row>
  </sheetData>
  <phoneticPr fontId="0" type="noConversion"/>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034" r:id="rId4">
          <objectPr defaultSize="0" autoPict="0" r:id="rId5">
            <anchor moveWithCells="1">
              <from>
                <xdr:col>1</xdr:col>
                <xdr:colOff>352425</xdr:colOff>
                <xdr:row>39</xdr:row>
                <xdr:rowOff>133350</xdr:rowOff>
              </from>
              <to>
                <xdr:col>4</xdr:col>
                <xdr:colOff>561975</xdr:colOff>
                <xdr:row>44</xdr:row>
                <xdr:rowOff>114300</xdr:rowOff>
              </to>
            </anchor>
          </objectPr>
        </oleObject>
      </mc:Choice>
      <mc:Fallback>
        <oleObject progId="Equation.3" shapeId="1034" r:id="rId4"/>
      </mc:Fallback>
    </mc:AlternateContent>
    <mc:AlternateContent xmlns:mc="http://schemas.openxmlformats.org/markup-compatibility/2006">
      <mc:Choice Requires="x14">
        <oleObject progId="Equation.3" shapeId="1041" r:id="rId6">
          <objectPr defaultSize="0" autoPict="0" r:id="rId7">
            <anchor moveWithCells="1">
              <from>
                <xdr:col>3</xdr:col>
                <xdr:colOff>171450</xdr:colOff>
                <xdr:row>36</xdr:row>
                <xdr:rowOff>133350</xdr:rowOff>
              </from>
              <to>
                <xdr:col>4</xdr:col>
                <xdr:colOff>200025</xdr:colOff>
                <xdr:row>39</xdr:row>
                <xdr:rowOff>38100</xdr:rowOff>
              </to>
            </anchor>
          </objectPr>
        </oleObject>
      </mc:Choice>
      <mc:Fallback>
        <oleObject progId="Equation.3" shapeId="1041" r:id="rId6"/>
      </mc:Fallback>
    </mc:AlternateContent>
  </oleObjects>
  <mc:AlternateContent xmlns:mc="http://schemas.openxmlformats.org/markup-compatibility/2006">
    <mc:Choice Requires="x14">
      <controls>
        <mc:AlternateContent xmlns:mc="http://schemas.openxmlformats.org/markup-compatibility/2006">
          <mc:Choice Requires="x14">
            <control shapeId="1129" r:id="rId8" name="Scroll Bar 105">
              <controlPr defaultSize="0" autoPict="0">
                <anchor moveWithCells="1">
                  <from>
                    <xdr:col>1</xdr:col>
                    <xdr:colOff>533400</xdr:colOff>
                    <xdr:row>10</xdr:row>
                    <xdr:rowOff>38100</xdr:rowOff>
                  </from>
                  <to>
                    <xdr:col>5</xdr:col>
                    <xdr:colOff>352425</xdr:colOff>
                    <xdr:row>11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71"/>
  <sheetViews>
    <sheetView showGridLines="0" workbookViewId="0"/>
  </sheetViews>
  <sheetFormatPr defaultRowHeight="12.75" x14ac:dyDescent="0.2"/>
  <cols>
    <col min="1" max="7" width="9" style="22"/>
    <col min="8" max="8" width="8.375" style="22" customWidth="1"/>
    <col min="9" max="16384" width="9" style="22"/>
  </cols>
  <sheetData>
    <row r="1" spans="2:8" ht="13.5" thickBot="1" x14ac:dyDescent="0.25"/>
    <row r="2" spans="2:8" ht="13.5" thickTop="1" x14ac:dyDescent="0.2">
      <c r="B2" s="68"/>
      <c r="C2" s="69"/>
      <c r="D2" s="69"/>
      <c r="E2" s="69"/>
      <c r="F2" s="69"/>
      <c r="G2" s="69"/>
      <c r="H2" s="70"/>
    </row>
    <row r="3" spans="2:8" x14ac:dyDescent="0.2">
      <c r="B3" s="37" t="s">
        <v>39</v>
      </c>
      <c r="C3" s="71"/>
      <c r="D3" s="71"/>
      <c r="E3" s="71"/>
      <c r="F3" s="71"/>
      <c r="G3" s="71"/>
      <c r="H3" s="72"/>
    </row>
    <row r="4" spans="2:8" x14ac:dyDescent="0.2">
      <c r="B4" s="37"/>
      <c r="C4" s="71"/>
      <c r="D4" s="71"/>
      <c r="E4" s="71"/>
      <c r="F4" s="71"/>
      <c r="G4" s="71"/>
      <c r="H4" s="72"/>
    </row>
    <row r="5" spans="2:8" x14ac:dyDescent="0.2">
      <c r="B5" s="49"/>
      <c r="C5" s="71"/>
      <c r="D5" s="73" t="s">
        <v>0</v>
      </c>
      <c r="E5" s="29">
        <v>0</v>
      </c>
      <c r="F5" s="71"/>
      <c r="G5" s="71"/>
      <c r="H5" s="72"/>
    </row>
    <row r="6" spans="2:8" x14ac:dyDescent="0.2">
      <c r="B6" s="49"/>
      <c r="C6" s="71"/>
      <c r="D6" s="73" t="s">
        <v>1</v>
      </c>
      <c r="E6" s="29">
        <v>1</v>
      </c>
      <c r="F6" s="71"/>
      <c r="G6" s="71"/>
      <c r="H6" s="72"/>
    </row>
    <row r="7" spans="2:8" x14ac:dyDescent="0.2">
      <c r="B7" s="49"/>
      <c r="C7" s="71"/>
      <c r="D7" s="71"/>
      <c r="E7" s="71"/>
      <c r="F7" s="71"/>
      <c r="G7" s="71"/>
      <c r="H7" s="72"/>
    </row>
    <row r="8" spans="2:8" x14ac:dyDescent="0.2">
      <c r="B8" s="38" t="s">
        <v>30</v>
      </c>
      <c r="C8" s="71"/>
      <c r="D8" s="71"/>
      <c r="E8" s="71"/>
      <c r="F8" s="71"/>
      <c r="G8" s="71"/>
      <c r="H8" s="72"/>
    </row>
    <row r="9" spans="2:8" x14ac:dyDescent="0.2">
      <c r="B9" s="40"/>
      <c r="C9" s="41" t="s">
        <v>29</v>
      </c>
      <c r="D9" s="71"/>
      <c r="E9" s="71"/>
      <c r="F9" s="71"/>
      <c r="G9" s="71"/>
      <c r="H9" s="72"/>
    </row>
    <row r="10" spans="2:8" x14ac:dyDescent="0.2">
      <c r="B10" s="49"/>
      <c r="C10" s="71"/>
      <c r="D10" s="71"/>
      <c r="E10" s="71"/>
      <c r="F10" s="71"/>
      <c r="G10" s="71"/>
      <c r="H10" s="72"/>
    </row>
    <row r="11" spans="2:8" x14ac:dyDescent="0.2">
      <c r="B11" s="49"/>
      <c r="C11" s="71"/>
      <c r="D11" s="71"/>
      <c r="E11" s="71"/>
      <c r="F11" s="71"/>
      <c r="G11" s="74"/>
      <c r="H11" s="64"/>
    </row>
    <row r="12" spans="2:8" x14ac:dyDescent="0.2">
      <c r="B12" s="49"/>
      <c r="C12" s="71"/>
      <c r="D12" s="71"/>
      <c r="E12" s="71"/>
      <c r="F12" s="71"/>
      <c r="G12" s="74"/>
      <c r="H12" s="64"/>
    </row>
    <row r="13" spans="2:8" x14ac:dyDescent="0.2">
      <c r="B13" s="49"/>
      <c r="C13" s="71"/>
      <c r="D13" s="71"/>
      <c r="E13" s="71"/>
      <c r="F13" s="71"/>
      <c r="G13" s="75"/>
      <c r="H13" s="64"/>
    </row>
    <row r="14" spans="2:8" x14ac:dyDescent="0.2">
      <c r="B14" s="49"/>
      <c r="C14" s="81" t="s">
        <v>23</v>
      </c>
      <c r="D14" s="82">
        <f>F28</f>
        <v>1.2800000000000002</v>
      </c>
      <c r="E14" s="71"/>
      <c r="F14" s="71"/>
      <c r="G14" s="76"/>
      <c r="H14" s="64"/>
    </row>
    <row r="15" spans="2:8" x14ac:dyDescent="0.2">
      <c r="B15" s="49"/>
      <c r="C15" s="71"/>
      <c r="D15" s="71"/>
      <c r="E15" s="71"/>
      <c r="F15" s="71"/>
      <c r="G15" s="71"/>
      <c r="H15" s="72"/>
    </row>
    <row r="16" spans="2:8" x14ac:dyDescent="0.2">
      <c r="B16" s="42" t="s">
        <v>31</v>
      </c>
      <c r="C16" s="71"/>
      <c r="D16" s="71"/>
      <c r="E16" s="71"/>
      <c r="F16" s="71"/>
      <c r="G16" s="71"/>
      <c r="H16" s="72"/>
    </row>
    <row r="17" spans="2:8" x14ac:dyDescent="0.2">
      <c r="B17" s="49"/>
      <c r="C17" s="71" t="str">
        <f>"Given a = "&amp;$D$29&amp;", P(Z &gt; a) = P(Z &gt; "&amp;D$29&amp;") = "&amp;C$30&amp;"%"</f>
        <v>Given a = 1.28, P(Z &gt; a) = P(Z &gt; 1.28) = 10.03%</v>
      </c>
      <c r="D17" s="71"/>
      <c r="E17" s="71"/>
      <c r="F17" s="71"/>
      <c r="G17" s="71"/>
      <c r="H17" s="72"/>
    </row>
    <row r="18" spans="2:8" x14ac:dyDescent="0.2">
      <c r="B18" s="49"/>
      <c r="C18" s="71"/>
      <c r="D18" s="71"/>
      <c r="E18" s="71"/>
      <c r="F18" s="71"/>
      <c r="G18" s="71"/>
      <c r="H18" s="72"/>
    </row>
    <row r="19" spans="2:8" x14ac:dyDescent="0.2">
      <c r="B19" s="43" t="s">
        <v>32</v>
      </c>
      <c r="C19" s="87"/>
      <c r="D19" s="87"/>
      <c r="E19" s="71"/>
      <c r="F19" s="71"/>
      <c r="G19" s="71"/>
      <c r="H19" s="72"/>
    </row>
    <row r="20" spans="2:8" x14ac:dyDescent="0.2">
      <c r="B20" s="77"/>
      <c r="C20" s="71"/>
      <c r="D20" s="71"/>
      <c r="E20" s="71"/>
      <c r="F20" s="71"/>
      <c r="G20" s="71"/>
      <c r="H20" s="72"/>
    </row>
    <row r="21" spans="2:8" ht="15" x14ac:dyDescent="0.25">
      <c r="B21" s="77"/>
      <c r="C21" s="81" t="s">
        <v>24</v>
      </c>
      <c r="D21" s="55">
        <f>1-NORMDIST(C29,$E$5,$E$6,TRUE)</f>
        <v>0.10027256795444206</v>
      </c>
      <c r="E21" s="71"/>
      <c r="F21" s="71"/>
      <c r="G21" s="71"/>
      <c r="H21" s="72"/>
    </row>
    <row r="22" spans="2:8" ht="13.5" thickBot="1" x14ac:dyDescent="0.25">
      <c r="B22" s="78"/>
      <c r="C22" s="79"/>
      <c r="D22" s="79"/>
      <c r="E22" s="79"/>
      <c r="F22" s="79"/>
      <c r="G22" s="79"/>
      <c r="H22" s="80"/>
    </row>
    <row r="23" spans="2:8" ht="13.5" thickTop="1" x14ac:dyDescent="0.2"/>
    <row r="26" spans="2:8" x14ac:dyDescent="0.2">
      <c r="B26" s="28" t="s">
        <v>22</v>
      </c>
      <c r="C26" s="27"/>
      <c r="D26" s="27"/>
      <c r="E26" s="27"/>
      <c r="F26" s="27"/>
      <c r="G26" s="27"/>
    </row>
    <row r="28" spans="2:8" x14ac:dyDescent="0.2">
      <c r="B28" s="30" t="s">
        <v>3</v>
      </c>
      <c r="C28" s="22">
        <f>$D$14</f>
        <v>1.2800000000000002</v>
      </c>
      <c r="F28" s="90">
        <f>C37+G28/800*(C38-C37)</f>
        <v>1.2800000000000002</v>
      </c>
      <c r="G28" s="22">
        <v>528</v>
      </c>
    </row>
    <row r="29" spans="2:8" x14ac:dyDescent="0.2">
      <c r="B29" s="26" t="s">
        <v>2</v>
      </c>
      <c r="C29" s="25">
        <f>C28*$E$6+$E$5</f>
        <v>1.2800000000000002</v>
      </c>
      <c r="D29" s="22">
        <f>ROUND($C$29,2)</f>
        <v>1.28</v>
      </c>
      <c r="G29" s="30" t="s">
        <v>53</v>
      </c>
    </row>
    <row r="30" spans="2:8" x14ac:dyDescent="0.2">
      <c r="C30" s="35">
        <f>ROUND(D21,4)*100</f>
        <v>10.029999999999999</v>
      </c>
      <c r="D30" s="67" t="s">
        <v>33</v>
      </c>
    </row>
    <row r="32" spans="2:8" x14ac:dyDescent="0.2">
      <c r="B32" s="28" t="s">
        <v>12</v>
      </c>
      <c r="C32" s="27"/>
      <c r="D32" s="27"/>
      <c r="E32" s="27"/>
      <c r="F32" s="27"/>
    </row>
    <row r="33" spans="2:5" x14ac:dyDescent="0.2">
      <c r="B33" s="32" t="s">
        <v>11</v>
      </c>
    </row>
    <row r="34" spans="2:5" x14ac:dyDescent="0.2">
      <c r="B34" s="22">
        <f ca="1">NORMINV(RAND(),$E$5,$E$6)</f>
        <v>9.07533857405462E-2</v>
      </c>
    </row>
    <row r="36" spans="2:5" x14ac:dyDescent="0.2">
      <c r="B36" s="31" t="s">
        <v>5</v>
      </c>
    </row>
    <row r="37" spans="2:5" ht="14.25" x14ac:dyDescent="0.25">
      <c r="B37" s="30" t="s">
        <v>6</v>
      </c>
      <c r="C37" s="36">
        <v>-4</v>
      </c>
    </row>
    <row r="38" spans="2:5" ht="14.25" x14ac:dyDescent="0.25">
      <c r="B38" s="30" t="s">
        <v>7</v>
      </c>
      <c r="C38" s="36">
        <v>4</v>
      </c>
    </row>
    <row r="45" spans="2:5" x14ac:dyDescent="0.2">
      <c r="B45" s="24" t="s">
        <v>3</v>
      </c>
      <c r="C45" s="24" t="s">
        <v>2</v>
      </c>
      <c r="D45" s="24" t="s">
        <v>4</v>
      </c>
      <c r="E45" s="24" t="s">
        <v>8</v>
      </c>
    </row>
    <row r="46" spans="2:5" x14ac:dyDescent="0.2">
      <c r="B46" s="23">
        <f>C37</f>
        <v>-4</v>
      </c>
      <c r="C46" s="23">
        <f t="shared" ref="C46:C86" si="0">B46*$E$6+$E$5</f>
        <v>-4</v>
      </c>
      <c r="D46" s="22">
        <f t="shared" ref="D46:D86" si="1">NORMDIST(C46,$E$5,$E$6,FALSE)</f>
        <v>1.3383022576488537E-4</v>
      </c>
      <c r="E46" s="22">
        <f t="shared" ref="E46:E86" si="2">NORMDIST(C46,$E$5,$E$6,TRUE)</f>
        <v>3.1671241833119857E-5</v>
      </c>
    </row>
    <row r="47" spans="2:5" x14ac:dyDescent="0.2">
      <c r="B47" s="23">
        <f t="shared" ref="B47:B86" si="3">($C$38-$C$37)/40+B46</f>
        <v>-3.8</v>
      </c>
      <c r="C47" s="23">
        <f t="shared" si="0"/>
        <v>-3.8</v>
      </c>
      <c r="D47" s="22">
        <f t="shared" si="1"/>
        <v>2.9194692579146027E-4</v>
      </c>
      <c r="E47" s="22">
        <f t="shared" si="2"/>
        <v>7.234804392511999E-5</v>
      </c>
    </row>
    <row r="48" spans="2:5" x14ac:dyDescent="0.2">
      <c r="B48" s="23">
        <f t="shared" si="3"/>
        <v>-3.5999999999999996</v>
      </c>
      <c r="C48" s="23">
        <f t="shared" si="0"/>
        <v>-3.5999999999999996</v>
      </c>
      <c r="D48" s="22">
        <f t="shared" si="1"/>
        <v>6.1190193011377298E-4</v>
      </c>
      <c r="E48" s="22">
        <f t="shared" si="2"/>
        <v>1.5910859015753396E-4</v>
      </c>
    </row>
    <row r="49" spans="2:5" x14ac:dyDescent="0.2">
      <c r="B49" s="23">
        <f t="shared" si="3"/>
        <v>-3.3999999999999995</v>
      </c>
      <c r="C49" s="23">
        <f t="shared" si="0"/>
        <v>-3.3999999999999995</v>
      </c>
      <c r="D49" s="22">
        <f t="shared" si="1"/>
        <v>1.232219168473021E-3</v>
      </c>
      <c r="E49" s="22">
        <f t="shared" si="2"/>
        <v>3.3692926567688151E-4</v>
      </c>
    </row>
    <row r="50" spans="2:5" x14ac:dyDescent="0.2">
      <c r="B50" s="23">
        <f t="shared" si="3"/>
        <v>-3.1999999999999993</v>
      </c>
      <c r="C50" s="23">
        <f t="shared" si="0"/>
        <v>-3.1999999999999993</v>
      </c>
      <c r="D50" s="22">
        <f t="shared" si="1"/>
        <v>2.3840882014648486E-3</v>
      </c>
      <c r="E50" s="22">
        <f t="shared" si="2"/>
        <v>6.8713793791584969E-4</v>
      </c>
    </row>
    <row r="51" spans="2:5" x14ac:dyDescent="0.2">
      <c r="B51" s="23">
        <f t="shared" si="3"/>
        <v>-2.9999999999999991</v>
      </c>
      <c r="C51" s="23">
        <f t="shared" si="0"/>
        <v>-2.9999999999999991</v>
      </c>
      <c r="D51" s="22">
        <f t="shared" si="1"/>
        <v>4.4318484119380188E-3</v>
      </c>
      <c r="E51" s="22">
        <f t="shared" si="2"/>
        <v>1.3498980316300983E-3</v>
      </c>
    </row>
    <row r="52" spans="2:5" x14ac:dyDescent="0.2">
      <c r="B52" s="23">
        <f t="shared" si="3"/>
        <v>-2.7999999999999989</v>
      </c>
      <c r="C52" s="23">
        <f t="shared" si="0"/>
        <v>-2.7999999999999989</v>
      </c>
      <c r="D52" s="22">
        <f t="shared" si="1"/>
        <v>7.9154515829799894E-3</v>
      </c>
      <c r="E52" s="22">
        <f t="shared" si="2"/>
        <v>2.555130330427939E-3</v>
      </c>
    </row>
    <row r="53" spans="2:5" x14ac:dyDescent="0.2">
      <c r="B53" s="23">
        <f t="shared" si="3"/>
        <v>-2.5999999999999988</v>
      </c>
      <c r="C53" s="23">
        <f t="shared" si="0"/>
        <v>-2.5999999999999988</v>
      </c>
      <c r="D53" s="22">
        <f t="shared" si="1"/>
        <v>1.3582969233685661E-2</v>
      </c>
      <c r="E53" s="22">
        <f t="shared" si="2"/>
        <v>4.6611880237187649E-3</v>
      </c>
    </row>
    <row r="54" spans="2:5" x14ac:dyDescent="0.2">
      <c r="B54" s="23">
        <f t="shared" si="3"/>
        <v>-2.3999999999999986</v>
      </c>
      <c r="C54" s="23">
        <f t="shared" si="0"/>
        <v>-2.3999999999999986</v>
      </c>
      <c r="D54" s="22">
        <f t="shared" si="1"/>
        <v>2.2394530294842969E-2</v>
      </c>
      <c r="E54" s="22">
        <f t="shared" si="2"/>
        <v>8.1975359245961572E-3</v>
      </c>
    </row>
    <row r="55" spans="2:5" x14ac:dyDescent="0.2">
      <c r="B55" s="23">
        <f t="shared" si="3"/>
        <v>-2.1999999999999984</v>
      </c>
      <c r="C55" s="23">
        <f t="shared" si="0"/>
        <v>-2.1999999999999984</v>
      </c>
      <c r="D55" s="22">
        <f t="shared" si="1"/>
        <v>3.547459284623157E-2</v>
      </c>
      <c r="E55" s="22">
        <f t="shared" si="2"/>
        <v>1.3903447513498663E-2</v>
      </c>
    </row>
    <row r="56" spans="2:5" x14ac:dyDescent="0.2">
      <c r="B56" s="23">
        <f t="shared" si="3"/>
        <v>-1.9999999999999984</v>
      </c>
      <c r="C56" s="23">
        <f t="shared" si="0"/>
        <v>-1.9999999999999984</v>
      </c>
      <c r="D56" s="22">
        <f t="shared" si="1"/>
        <v>5.3990966513188222E-2</v>
      </c>
      <c r="E56" s="22">
        <f t="shared" si="2"/>
        <v>2.2750131948179281E-2</v>
      </c>
    </row>
    <row r="57" spans="2:5" x14ac:dyDescent="0.2">
      <c r="B57" s="23">
        <f t="shared" si="3"/>
        <v>-1.7999999999999985</v>
      </c>
      <c r="C57" s="23">
        <f t="shared" si="0"/>
        <v>-1.7999999999999985</v>
      </c>
      <c r="D57" s="22">
        <f t="shared" si="1"/>
        <v>7.8950158300894385E-2</v>
      </c>
      <c r="E57" s="22">
        <f t="shared" si="2"/>
        <v>3.5930319112925921E-2</v>
      </c>
    </row>
    <row r="58" spans="2:5" x14ac:dyDescent="0.2">
      <c r="B58" s="23">
        <f t="shared" si="3"/>
        <v>-1.5999999999999985</v>
      </c>
      <c r="C58" s="23">
        <f t="shared" si="0"/>
        <v>-1.5999999999999985</v>
      </c>
      <c r="D58" s="22">
        <f t="shared" si="1"/>
        <v>0.11092083467945583</v>
      </c>
      <c r="E58" s="22">
        <f t="shared" si="2"/>
        <v>5.4799291699558127E-2</v>
      </c>
    </row>
    <row r="59" spans="2:5" x14ac:dyDescent="0.2">
      <c r="B59" s="23">
        <f t="shared" si="3"/>
        <v>-1.3999999999999986</v>
      </c>
      <c r="C59" s="23">
        <f t="shared" si="0"/>
        <v>-1.3999999999999986</v>
      </c>
      <c r="D59" s="22">
        <f t="shared" si="1"/>
        <v>0.14972746563574515</v>
      </c>
      <c r="E59" s="22">
        <f t="shared" si="2"/>
        <v>8.0756659233771233E-2</v>
      </c>
    </row>
    <row r="60" spans="2:5" x14ac:dyDescent="0.2">
      <c r="B60" s="23">
        <f t="shared" si="3"/>
        <v>-1.1999999999999986</v>
      </c>
      <c r="C60" s="23">
        <f t="shared" si="0"/>
        <v>-1.1999999999999986</v>
      </c>
      <c r="D60" s="22">
        <f t="shared" si="1"/>
        <v>0.19418605498321329</v>
      </c>
      <c r="E60" s="22">
        <f t="shared" si="2"/>
        <v>0.11506967022170851</v>
      </c>
    </row>
    <row r="61" spans="2:5" x14ac:dyDescent="0.2">
      <c r="B61" s="23">
        <f t="shared" si="3"/>
        <v>-0.99999999999999867</v>
      </c>
      <c r="C61" s="23">
        <f t="shared" si="0"/>
        <v>-0.99999999999999867</v>
      </c>
      <c r="D61" s="22">
        <f t="shared" si="1"/>
        <v>0.24197072451914367</v>
      </c>
      <c r="E61" s="22">
        <f t="shared" si="2"/>
        <v>0.15865525393145732</v>
      </c>
    </row>
    <row r="62" spans="2:5" x14ac:dyDescent="0.2">
      <c r="B62" s="23">
        <f t="shared" si="3"/>
        <v>-0.79999999999999871</v>
      </c>
      <c r="C62" s="23">
        <f t="shared" si="0"/>
        <v>-0.79999999999999871</v>
      </c>
      <c r="D62" s="22">
        <f t="shared" si="1"/>
        <v>0.28969155276148306</v>
      </c>
      <c r="E62" s="22">
        <f t="shared" si="2"/>
        <v>0.21185539858339705</v>
      </c>
    </row>
    <row r="63" spans="2:5" x14ac:dyDescent="0.2">
      <c r="B63" s="23">
        <f t="shared" si="3"/>
        <v>-0.59999999999999876</v>
      </c>
      <c r="C63" s="23">
        <f t="shared" si="0"/>
        <v>-0.59999999999999876</v>
      </c>
      <c r="D63" s="22">
        <f t="shared" si="1"/>
        <v>0.33322460289179989</v>
      </c>
      <c r="E63" s="22">
        <f t="shared" si="2"/>
        <v>0.27425311775007399</v>
      </c>
    </row>
    <row r="64" spans="2:5" x14ac:dyDescent="0.2">
      <c r="B64" s="23">
        <f t="shared" si="3"/>
        <v>-0.39999999999999875</v>
      </c>
      <c r="C64" s="23">
        <f t="shared" si="0"/>
        <v>-0.39999999999999875</v>
      </c>
      <c r="D64" s="22">
        <f t="shared" si="1"/>
        <v>0.3682701403033235</v>
      </c>
      <c r="E64" s="22">
        <f t="shared" si="2"/>
        <v>0.34457825838967626</v>
      </c>
    </row>
    <row r="65" spans="2:5" x14ac:dyDescent="0.2">
      <c r="B65" s="23">
        <f t="shared" si="3"/>
        <v>-0.19999999999999873</v>
      </c>
      <c r="C65" s="23">
        <f t="shared" si="0"/>
        <v>-0.19999999999999873</v>
      </c>
      <c r="D65" s="22">
        <f t="shared" si="1"/>
        <v>0.39104269397545599</v>
      </c>
      <c r="E65" s="22">
        <f t="shared" si="2"/>
        <v>0.42074029056089746</v>
      </c>
    </row>
    <row r="66" spans="2:5" x14ac:dyDescent="0.2">
      <c r="B66" s="23">
        <f t="shared" si="3"/>
        <v>1.27675647831893E-15</v>
      </c>
      <c r="C66" s="23">
        <f t="shared" si="0"/>
        <v>1.27675647831893E-15</v>
      </c>
      <c r="D66" s="22">
        <f t="shared" si="1"/>
        <v>0.3989422804014327</v>
      </c>
      <c r="E66" s="22">
        <f t="shared" si="2"/>
        <v>0.50000000000000044</v>
      </c>
    </row>
    <row r="67" spans="2:5" x14ac:dyDescent="0.2">
      <c r="B67" s="23">
        <f t="shared" si="3"/>
        <v>0.20000000000000129</v>
      </c>
      <c r="C67" s="23">
        <f t="shared" si="0"/>
        <v>0.20000000000000129</v>
      </c>
      <c r="D67" s="22">
        <f t="shared" si="1"/>
        <v>0.39104269397545577</v>
      </c>
      <c r="E67" s="22">
        <f t="shared" si="2"/>
        <v>0.57925970943910354</v>
      </c>
    </row>
    <row r="68" spans="2:5" x14ac:dyDescent="0.2">
      <c r="B68" s="23">
        <f t="shared" si="3"/>
        <v>0.4000000000000013</v>
      </c>
      <c r="C68" s="23">
        <f t="shared" si="0"/>
        <v>0.4000000000000013</v>
      </c>
      <c r="D68" s="22">
        <f t="shared" si="1"/>
        <v>0.36827014030332317</v>
      </c>
      <c r="E68" s="22">
        <f t="shared" si="2"/>
        <v>0.65542174161032474</v>
      </c>
    </row>
    <row r="69" spans="2:5" x14ac:dyDescent="0.2">
      <c r="B69" s="23">
        <f t="shared" si="3"/>
        <v>0.60000000000000131</v>
      </c>
      <c r="C69" s="23">
        <f t="shared" si="0"/>
        <v>0.60000000000000131</v>
      </c>
      <c r="D69" s="22">
        <f t="shared" si="1"/>
        <v>0.33322460289179939</v>
      </c>
      <c r="E69" s="22">
        <f t="shared" si="2"/>
        <v>0.72574688224992689</v>
      </c>
    </row>
    <row r="70" spans="2:5" x14ac:dyDescent="0.2">
      <c r="B70" s="23">
        <f t="shared" si="3"/>
        <v>0.80000000000000138</v>
      </c>
      <c r="C70" s="23">
        <f t="shared" si="0"/>
        <v>0.80000000000000138</v>
      </c>
      <c r="D70" s="22">
        <f t="shared" si="1"/>
        <v>0.28969155276148245</v>
      </c>
      <c r="E70" s="22">
        <f t="shared" si="2"/>
        <v>0.7881446014166037</v>
      </c>
    </row>
    <row r="71" spans="2:5" x14ac:dyDescent="0.2">
      <c r="B71" s="23">
        <f t="shared" si="3"/>
        <v>1.0000000000000013</v>
      </c>
      <c r="C71" s="23">
        <f t="shared" si="0"/>
        <v>1.0000000000000013</v>
      </c>
      <c r="D71" s="22">
        <f t="shared" si="1"/>
        <v>0.24197072451914306</v>
      </c>
      <c r="E71" s="22">
        <f t="shared" si="2"/>
        <v>0.84134474606854326</v>
      </c>
    </row>
    <row r="72" spans="2:5" x14ac:dyDescent="0.2">
      <c r="B72" s="23">
        <f t="shared" si="3"/>
        <v>1.2000000000000013</v>
      </c>
      <c r="C72" s="23">
        <f t="shared" si="0"/>
        <v>1.2000000000000013</v>
      </c>
      <c r="D72" s="22">
        <f t="shared" si="1"/>
        <v>0.19418605498321265</v>
      </c>
      <c r="E72" s="22">
        <f t="shared" si="2"/>
        <v>0.884930329778292</v>
      </c>
    </row>
    <row r="73" spans="2:5" x14ac:dyDescent="0.2">
      <c r="B73" s="23">
        <f t="shared" si="3"/>
        <v>1.4000000000000012</v>
      </c>
      <c r="C73" s="23">
        <f t="shared" si="0"/>
        <v>1.4000000000000012</v>
      </c>
      <c r="D73" s="22">
        <f t="shared" si="1"/>
        <v>0.1497274656357446</v>
      </c>
      <c r="E73" s="22">
        <f t="shared" si="2"/>
        <v>0.91924334076622916</v>
      </c>
    </row>
    <row r="74" spans="2:5" x14ac:dyDescent="0.2">
      <c r="B74" s="23">
        <f t="shared" si="3"/>
        <v>1.6000000000000012</v>
      </c>
      <c r="C74" s="23">
        <f t="shared" si="0"/>
        <v>1.6000000000000012</v>
      </c>
      <c r="D74" s="22">
        <f t="shared" si="1"/>
        <v>0.11092083467945535</v>
      </c>
      <c r="E74" s="22">
        <f t="shared" si="2"/>
        <v>0.94520070830044212</v>
      </c>
    </row>
    <row r="75" spans="2:5" x14ac:dyDescent="0.2">
      <c r="B75" s="23">
        <f t="shared" si="3"/>
        <v>1.8000000000000012</v>
      </c>
      <c r="C75" s="23">
        <f t="shared" si="0"/>
        <v>1.8000000000000012</v>
      </c>
      <c r="D75" s="22">
        <f t="shared" si="1"/>
        <v>7.8950158300893997E-2</v>
      </c>
      <c r="E75" s="22">
        <f t="shared" si="2"/>
        <v>0.96406968088707434</v>
      </c>
    </row>
    <row r="76" spans="2:5" x14ac:dyDescent="0.2">
      <c r="B76" s="23">
        <f t="shared" si="3"/>
        <v>2.0000000000000013</v>
      </c>
      <c r="C76" s="23">
        <f t="shared" si="0"/>
        <v>2.0000000000000013</v>
      </c>
      <c r="D76" s="22">
        <f t="shared" si="1"/>
        <v>5.3990966513187917E-2</v>
      </c>
      <c r="E76" s="22">
        <f t="shared" si="2"/>
        <v>0.9772498680518209</v>
      </c>
    </row>
    <row r="77" spans="2:5" x14ac:dyDescent="0.2">
      <c r="B77" s="23">
        <f t="shared" si="3"/>
        <v>2.2000000000000015</v>
      </c>
      <c r="C77" s="23">
        <f t="shared" si="0"/>
        <v>2.2000000000000015</v>
      </c>
      <c r="D77" s="22">
        <f t="shared" si="1"/>
        <v>3.5474592846231313E-2</v>
      </c>
      <c r="E77" s="22">
        <f t="shared" si="2"/>
        <v>0.98609655248650141</v>
      </c>
    </row>
    <row r="78" spans="2:5" x14ac:dyDescent="0.2">
      <c r="B78" s="23">
        <f t="shared" si="3"/>
        <v>2.4000000000000017</v>
      </c>
      <c r="C78" s="23">
        <f t="shared" si="0"/>
        <v>2.4000000000000017</v>
      </c>
      <c r="D78" s="22">
        <f t="shared" si="1"/>
        <v>2.2394530294842813E-2</v>
      </c>
      <c r="E78" s="22">
        <f t="shared" si="2"/>
        <v>0.99180246407540396</v>
      </c>
    </row>
    <row r="79" spans="2:5" x14ac:dyDescent="0.2">
      <c r="B79" s="23">
        <f t="shared" si="3"/>
        <v>2.6000000000000019</v>
      </c>
      <c r="C79" s="23">
        <f t="shared" si="0"/>
        <v>2.6000000000000019</v>
      </c>
      <c r="D79" s="22">
        <f t="shared" si="1"/>
        <v>1.3582969233685552E-2</v>
      </c>
      <c r="E79" s="22">
        <f t="shared" si="2"/>
        <v>0.99533881197628127</v>
      </c>
    </row>
    <row r="80" spans="2:5" x14ac:dyDescent="0.2">
      <c r="B80" s="23">
        <f t="shared" si="3"/>
        <v>2.800000000000002</v>
      </c>
      <c r="C80" s="23">
        <f t="shared" si="0"/>
        <v>2.800000000000002</v>
      </c>
      <c r="D80" s="22">
        <f t="shared" si="1"/>
        <v>7.9154515829799182E-3</v>
      </c>
      <c r="E80" s="22">
        <f t="shared" si="2"/>
        <v>0.99744486966957213</v>
      </c>
    </row>
    <row r="81" spans="2:5" x14ac:dyDescent="0.2">
      <c r="B81" s="23">
        <f t="shared" si="3"/>
        <v>3.0000000000000022</v>
      </c>
      <c r="C81" s="23">
        <f t="shared" si="0"/>
        <v>3.0000000000000022</v>
      </c>
      <c r="D81" s="22">
        <f t="shared" si="1"/>
        <v>4.4318484119379763E-3</v>
      </c>
      <c r="E81" s="22">
        <f t="shared" si="2"/>
        <v>0.9986501019683699</v>
      </c>
    </row>
    <row r="82" spans="2:5" x14ac:dyDescent="0.2">
      <c r="B82" s="23">
        <f t="shared" si="3"/>
        <v>3.2000000000000024</v>
      </c>
      <c r="C82" s="23">
        <f t="shared" si="0"/>
        <v>3.2000000000000024</v>
      </c>
      <c r="D82" s="22">
        <f t="shared" si="1"/>
        <v>2.3840882014648235E-3</v>
      </c>
      <c r="E82" s="22">
        <f t="shared" si="2"/>
        <v>0.99931286206208414</v>
      </c>
    </row>
    <row r="83" spans="2:5" x14ac:dyDescent="0.2">
      <c r="B83" s="23">
        <f t="shared" si="3"/>
        <v>3.4000000000000026</v>
      </c>
      <c r="C83" s="23">
        <f t="shared" si="0"/>
        <v>3.4000000000000026</v>
      </c>
      <c r="D83" s="22">
        <f t="shared" si="1"/>
        <v>1.2322191684730078E-3</v>
      </c>
      <c r="E83" s="22">
        <f t="shared" si="2"/>
        <v>0.99966307073432314</v>
      </c>
    </row>
    <row r="84" spans="2:5" x14ac:dyDescent="0.2">
      <c r="B84" s="23">
        <f t="shared" si="3"/>
        <v>3.6000000000000028</v>
      </c>
      <c r="C84" s="23">
        <f t="shared" si="0"/>
        <v>3.6000000000000028</v>
      </c>
      <c r="D84" s="22">
        <f t="shared" si="1"/>
        <v>6.1190193011376594E-4</v>
      </c>
      <c r="E84" s="22">
        <f t="shared" si="2"/>
        <v>0.99984089140984245</v>
      </c>
    </row>
    <row r="85" spans="2:5" x14ac:dyDescent="0.2">
      <c r="B85" s="23">
        <f t="shared" si="3"/>
        <v>3.8000000000000029</v>
      </c>
      <c r="C85" s="23">
        <f t="shared" si="0"/>
        <v>3.8000000000000029</v>
      </c>
      <c r="D85" s="22">
        <f t="shared" si="1"/>
        <v>2.9194692579145691E-4</v>
      </c>
      <c r="E85" s="22">
        <f t="shared" si="2"/>
        <v>0.99992765195607491</v>
      </c>
    </row>
    <row r="86" spans="2:5" x14ac:dyDescent="0.2">
      <c r="B86" s="23">
        <f t="shared" si="3"/>
        <v>4.0000000000000027</v>
      </c>
      <c r="C86" s="23">
        <f t="shared" si="0"/>
        <v>4.0000000000000027</v>
      </c>
      <c r="D86" s="22">
        <f t="shared" si="1"/>
        <v>1.3383022576488393E-4</v>
      </c>
      <c r="E86" s="22">
        <f t="shared" si="2"/>
        <v>0.99996832875816688</v>
      </c>
    </row>
    <row r="88" spans="2:5" x14ac:dyDescent="0.2">
      <c r="C88" s="23"/>
    </row>
    <row r="90" spans="2:5" x14ac:dyDescent="0.2">
      <c r="B90" s="24" t="s">
        <v>3</v>
      </c>
      <c r="C90" s="24" t="s">
        <v>2</v>
      </c>
      <c r="D90" s="24" t="s">
        <v>4</v>
      </c>
      <c r="E90" s="24"/>
    </row>
    <row r="91" spans="2:5" x14ac:dyDescent="0.2">
      <c r="C91" s="23">
        <f>$C$29</f>
        <v>1.2800000000000002</v>
      </c>
      <c r="D91" s="22">
        <f t="shared" ref="D91:D122" si="4">NORMDIST(C91,$E$5,$E$6,FALSE)</f>
        <v>0.17584743029766231</v>
      </c>
      <c r="E91" s="23" t="s">
        <v>17</v>
      </c>
    </row>
    <row r="92" spans="2:5" x14ac:dyDescent="0.2">
      <c r="C92" s="23">
        <f t="shared" ref="C92:C123" si="5">C91+($C$171-$C$29)/80</f>
        <v>1.3140000000000003</v>
      </c>
      <c r="D92" s="22">
        <f t="shared" si="4"/>
        <v>0.16826140390921293</v>
      </c>
      <c r="E92" s="22" t="s">
        <v>18</v>
      </c>
    </row>
    <row r="93" spans="2:5" x14ac:dyDescent="0.2">
      <c r="C93" s="23">
        <f t="shared" si="5"/>
        <v>1.3480000000000003</v>
      </c>
      <c r="D93" s="22">
        <f t="shared" si="4"/>
        <v>0.16081662581589043</v>
      </c>
    </row>
    <row r="94" spans="2:5" x14ac:dyDescent="0.2">
      <c r="C94" s="23">
        <f t="shared" si="5"/>
        <v>1.3820000000000003</v>
      </c>
      <c r="D94" s="22">
        <f t="shared" si="4"/>
        <v>0.15352366826268224</v>
      </c>
    </row>
    <row r="95" spans="2:5" x14ac:dyDescent="0.2">
      <c r="C95" s="23">
        <f t="shared" si="5"/>
        <v>1.4160000000000004</v>
      </c>
      <c r="D95" s="22">
        <f t="shared" si="4"/>
        <v>0.1463921157305455</v>
      </c>
    </row>
    <row r="96" spans="2:5" x14ac:dyDescent="0.2">
      <c r="C96" s="23">
        <f t="shared" si="5"/>
        <v>1.4500000000000004</v>
      </c>
      <c r="D96" s="22">
        <f t="shared" si="4"/>
        <v>0.13943056644536017</v>
      </c>
    </row>
    <row r="97" spans="3:4" x14ac:dyDescent="0.2">
      <c r="C97" s="23">
        <f t="shared" si="5"/>
        <v>1.4840000000000004</v>
      </c>
      <c r="D97" s="22">
        <f t="shared" si="4"/>
        <v>0.13264663938051682</v>
      </c>
    </row>
    <row r="98" spans="3:4" x14ac:dyDescent="0.2">
      <c r="C98" s="23">
        <f t="shared" si="5"/>
        <v>1.5180000000000005</v>
      </c>
      <c r="D98" s="22">
        <f t="shared" si="4"/>
        <v>0.12604698645071646</v>
      </c>
    </row>
    <row r="99" spans="3:4" x14ac:dyDescent="0.2">
      <c r="C99" s="23">
        <f t="shared" si="5"/>
        <v>1.5520000000000005</v>
      </c>
      <c r="D99" s="22">
        <f t="shared" si="4"/>
        <v>0.11963730956781161</v>
      </c>
    </row>
    <row r="100" spans="3:4" x14ac:dyDescent="0.2">
      <c r="C100" s="23">
        <f t="shared" si="5"/>
        <v>1.5860000000000005</v>
      </c>
      <c r="D100" s="22">
        <f t="shared" si="4"/>
        <v>0.11342238220700607</v>
      </c>
    </row>
    <row r="101" spans="3:4" x14ac:dyDescent="0.2">
      <c r="C101" s="23">
        <f t="shared" si="5"/>
        <v>1.6200000000000006</v>
      </c>
      <c r="D101" s="22">
        <f t="shared" si="4"/>
        <v>0.10740607511348373</v>
      </c>
    </row>
    <row r="102" spans="3:4" x14ac:dyDescent="0.2">
      <c r="C102" s="23">
        <f t="shared" si="5"/>
        <v>1.6540000000000006</v>
      </c>
      <c r="D102" s="22">
        <f t="shared" si="4"/>
        <v>0.10159138576552403</v>
      </c>
    </row>
    <row r="103" spans="3:4" x14ac:dyDescent="0.2">
      <c r="C103" s="23">
        <f t="shared" si="5"/>
        <v>1.6880000000000006</v>
      </c>
      <c r="D103" s="22">
        <f t="shared" si="4"/>
        <v>9.5980471200316622E-2</v>
      </c>
    </row>
    <row r="104" spans="3:4" x14ac:dyDescent="0.2">
      <c r="C104" s="23">
        <f t="shared" si="5"/>
        <v>1.7220000000000006</v>
      </c>
      <c r="D104" s="22">
        <f t="shared" si="4"/>
        <v>9.057468380289381E-2</v>
      </c>
    </row>
    <row r="105" spans="3:4" x14ac:dyDescent="0.2">
      <c r="C105" s="23">
        <f t="shared" si="5"/>
        <v>1.7560000000000007</v>
      </c>
      <c r="D105" s="22">
        <f t="shared" si="4"/>
        <v>8.5374609656703057E-2</v>
      </c>
    </row>
    <row r="106" spans="3:4" x14ac:dyDescent="0.2">
      <c r="C106" s="23">
        <f t="shared" si="5"/>
        <v>1.7900000000000007</v>
      </c>
      <c r="D106" s="22">
        <f t="shared" si="4"/>
        <v>8.0380109056154059E-2</v>
      </c>
    </row>
    <row r="107" spans="3:4" x14ac:dyDescent="0.2">
      <c r="C107" s="23">
        <f t="shared" si="5"/>
        <v>1.8240000000000007</v>
      </c>
      <c r="D107" s="22">
        <f t="shared" si="4"/>
        <v>7.5590358786774101E-2</v>
      </c>
    </row>
    <row r="108" spans="3:4" x14ac:dyDescent="0.2">
      <c r="C108" s="23">
        <f t="shared" si="5"/>
        <v>1.8580000000000008</v>
      </c>
      <c r="D108" s="22">
        <f t="shared" si="4"/>
        <v>7.1003895787143945E-2</v>
      </c>
    </row>
    <row r="109" spans="3:4" x14ac:dyDescent="0.2">
      <c r="C109" s="23">
        <f t="shared" si="5"/>
        <v>1.8920000000000008</v>
      </c>
      <c r="D109" s="22">
        <f t="shared" si="4"/>
        <v>6.6618661818294803E-2</v>
      </c>
    </row>
    <row r="110" spans="3:4" x14ac:dyDescent="0.2">
      <c r="C110" s="23">
        <f t="shared" si="5"/>
        <v>1.9260000000000008</v>
      </c>
      <c r="D110" s="22">
        <f t="shared" si="4"/>
        <v>6.2432048780435796E-2</v>
      </c>
    </row>
    <row r="111" spans="3:4" x14ac:dyDescent="0.2">
      <c r="C111" s="23">
        <f t="shared" si="5"/>
        <v>1.9600000000000009</v>
      </c>
      <c r="D111" s="22">
        <f t="shared" si="4"/>
        <v>5.8440944333451372E-2</v>
      </c>
    </row>
    <row r="112" spans="3:4" x14ac:dyDescent="0.2">
      <c r="C112" s="23">
        <f t="shared" si="5"/>
        <v>1.9940000000000009</v>
      </c>
      <c r="D112" s="22">
        <f t="shared" si="4"/>
        <v>5.4641777496246942E-2</v>
      </c>
    </row>
    <row r="113" spans="3:4" x14ac:dyDescent="0.2">
      <c r="C113" s="23">
        <f t="shared" si="5"/>
        <v>2.0280000000000009</v>
      </c>
      <c r="D113" s="22">
        <f t="shared" si="4"/>
        <v>5.1030563920417597E-2</v>
      </c>
    </row>
    <row r="114" spans="3:4" x14ac:dyDescent="0.2">
      <c r="C114" s="23">
        <f t="shared" si="5"/>
        <v>2.0620000000000007</v>
      </c>
      <c r="D114" s="22">
        <f t="shared" si="4"/>
        <v>4.7602950555551693E-2</v>
      </c>
    </row>
    <row r="115" spans="3:4" x14ac:dyDescent="0.2">
      <c r="C115" s="23">
        <f t="shared" si="5"/>
        <v>2.0960000000000005</v>
      </c>
      <c r="D115" s="22">
        <f t="shared" si="4"/>
        <v>4.4354259446449142E-2</v>
      </c>
    </row>
    <row r="116" spans="3:4" x14ac:dyDescent="0.2">
      <c r="C116" s="23">
        <f t="shared" si="5"/>
        <v>2.1300000000000003</v>
      </c>
      <c r="D116" s="22">
        <f t="shared" si="4"/>
        <v>4.1279530426330382E-2</v>
      </c>
    </row>
    <row r="117" spans="3:4" x14ac:dyDescent="0.2">
      <c r="C117" s="23">
        <f t="shared" si="5"/>
        <v>2.1640000000000001</v>
      </c>
      <c r="D117" s="22">
        <f t="shared" si="4"/>
        <v>3.837356249443994E-2</v>
      </c>
    </row>
    <row r="118" spans="3:4" x14ac:dyDescent="0.2">
      <c r="C118" s="23">
        <f t="shared" si="5"/>
        <v>2.198</v>
      </c>
      <c r="D118" s="22">
        <f t="shared" si="4"/>
        <v>3.5630953691034084E-2</v>
      </c>
    </row>
    <row r="119" spans="3:4" x14ac:dyDescent="0.2">
      <c r="C119" s="23">
        <f t="shared" si="5"/>
        <v>2.2319999999999998</v>
      </c>
      <c r="D119" s="22">
        <f t="shared" si="4"/>
        <v>3.3046139307314849E-2</v>
      </c>
    </row>
    <row r="120" spans="3:4" x14ac:dyDescent="0.2">
      <c r="C120" s="23">
        <f t="shared" si="5"/>
        <v>2.2659999999999996</v>
      </c>
      <c r="D120" s="22">
        <f t="shared" si="4"/>
        <v>3.0613428292193094E-2</v>
      </c>
    </row>
    <row r="121" spans="3:4" x14ac:dyDescent="0.2">
      <c r="C121" s="23">
        <f t="shared" si="5"/>
        <v>2.2999999999999994</v>
      </c>
      <c r="D121" s="22">
        <f t="shared" si="4"/>
        <v>2.832703774160121E-2</v>
      </c>
    </row>
    <row r="122" spans="3:4" x14ac:dyDescent="0.2">
      <c r="C122" s="23">
        <f t="shared" si="5"/>
        <v>2.3339999999999992</v>
      </c>
      <c r="D122" s="22">
        <f t="shared" si="4"/>
        <v>2.618112537922896E-2</v>
      </c>
    </row>
    <row r="123" spans="3:4" x14ac:dyDescent="0.2">
      <c r="C123" s="23">
        <f t="shared" si="5"/>
        <v>2.367999999999999</v>
      </c>
      <c r="D123" s="22">
        <f t="shared" ref="D123:D154" si="6">NORMDIST(C123,$E$5,$E$6,FALSE)</f>
        <v>2.4169819959840907E-2</v>
      </c>
    </row>
    <row r="124" spans="3:4" x14ac:dyDescent="0.2">
      <c r="C124" s="23">
        <f t="shared" ref="C124:C155" si="7">C123+($C$171-$C$29)/80</f>
        <v>2.4019999999999988</v>
      </c>
      <c r="D124" s="22">
        <f t="shared" si="6"/>
        <v>2.2287249547591922E-2</v>
      </c>
    </row>
    <row r="125" spans="3:4" x14ac:dyDescent="0.2">
      <c r="C125" s="23">
        <f t="shared" si="7"/>
        <v>2.4359999999999986</v>
      </c>
      <c r="D125" s="22">
        <f t="shared" si="6"/>
        <v>2.0527567641850354E-2</v>
      </c>
    </row>
    <row r="126" spans="3:4" x14ac:dyDescent="0.2">
      <c r="C126" s="23">
        <f t="shared" si="7"/>
        <v>2.4699999999999984</v>
      </c>
      <c r="D126" s="22">
        <f t="shared" si="6"/>
        <v>1.8884977141856246E-2</v>
      </c>
    </row>
    <row r="127" spans="3:4" x14ac:dyDescent="0.2">
      <c r="C127" s="23">
        <f t="shared" si="7"/>
        <v>2.5039999999999982</v>
      </c>
      <c r="D127" s="22">
        <f t="shared" si="6"/>
        <v>1.7353752158990474E-2</v>
      </c>
    </row>
    <row r="128" spans="3:4" x14ac:dyDescent="0.2">
      <c r="C128" s="23">
        <f t="shared" si="7"/>
        <v>2.537999999999998</v>
      </c>
      <c r="D128" s="22">
        <f t="shared" si="6"/>
        <v>1.592825770144474E-2</v>
      </c>
    </row>
    <row r="129" spans="3:4" x14ac:dyDescent="0.2">
      <c r="C129" s="23">
        <f t="shared" si="7"/>
        <v>2.5719999999999978</v>
      </c>
      <c r="D129" s="22">
        <f t="shared" si="6"/>
        <v>1.4602967270612218E-2</v>
      </c>
    </row>
    <row r="130" spans="3:4" x14ac:dyDescent="0.2">
      <c r="C130" s="23">
        <f t="shared" si="7"/>
        <v>2.6059999999999977</v>
      </c>
      <c r="D130" s="22">
        <f t="shared" si="6"/>
        <v>1.3372478421538981E-2</v>
      </c>
    </row>
    <row r="131" spans="3:4" x14ac:dyDescent="0.2">
      <c r="C131" s="23">
        <f t="shared" si="7"/>
        <v>2.6399999999999975</v>
      </c>
      <c r="D131" s="22">
        <f t="shared" si="6"/>
        <v>1.2231526351278058E-2</v>
      </c>
    </row>
    <row r="132" spans="3:4" x14ac:dyDescent="0.2">
      <c r="C132" s="23">
        <f t="shared" si="7"/>
        <v>2.6739999999999973</v>
      </c>
      <c r="D132" s="22">
        <f t="shared" si="6"/>
        <v>1.1174995588980722E-2</v>
      </c>
    </row>
    <row r="133" spans="3:4" x14ac:dyDescent="0.2">
      <c r="C133" s="23">
        <f t="shared" si="7"/>
        <v>2.7079999999999971</v>
      </c>
      <c r="D133" s="22">
        <f t="shared" si="6"/>
        <v>1.0197929870068834E-2</v>
      </c>
    </row>
    <row r="134" spans="3:4" x14ac:dyDescent="0.2">
      <c r="C134" s="23">
        <f t="shared" si="7"/>
        <v>2.7419999999999969</v>
      </c>
      <c r="D134" s="22">
        <f t="shared" si="6"/>
        <v>9.2955402838965327E-3</v>
      </c>
    </row>
    <row r="135" spans="3:4" x14ac:dyDescent="0.2">
      <c r="C135" s="23">
        <f t="shared" si="7"/>
        <v>2.7759999999999967</v>
      </c>
      <c r="D135" s="22">
        <f t="shared" si="6"/>
        <v>8.4632117899824996E-3</v>
      </c>
    </row>
    <row r="136" spans="3:4" x14ac:dyDescent="0.2">
      <c r="C136" s="23">
        <f t="shared" si="7"/>
        <v>2.8099999999999965</v>
      </c>
      <c r="D136" s="22">
        <f t="shared" si="6"/>
        <v>7.6965082022374008E-3</v>
      </c>
    </row>
    <row r="137" spans="3:4" x14ac:dyDescent="0.2">
      <c r="C137" s="23">
        <f t="shared" si="7"/>
        <v>2.8439999999999963</v>
      </c>
      <c r="D137" s="22">
        <f t="shared" si="6"/>
        <v>6.9911757436980958E-3</v>
      </c>
    </row>
    <row r="138" spans="3:4" x14ac:dyDescent="0.2">
      <c r="C138" s="23">
        <f t="shared" si="7"/>
        <v>2.8779999999999961</v>
      </c>
      <c r="D138" s="22">
        <f t="shared" si="6"/>
        <v>6.3431452761900462E-3</v>
      </c>
    </row>
    <row r="139" spans="3:4" x14ac:dyDescent="0.2">
      <c r="C139" s="23">
        <f t="shared" si="7"/>
        <v>2.9119999999999959</v>
      </c>
      <c r="D139" s="22">
        <f t="shared" si="6"/>
        <v>5.7485333101581137E-3</v>
      </c>
    </row>
    <row r="140" spans="3:4" x14ac:dyDescent="0.2">
      <c r="C140" s="23">
        <f t="shared" si="7"/>
        <v>2.9459999999999957</v>
      </c>
      <c r="D140" s="22">
        <f t="shared" si="6"/>
        <v>5.2036418997234981E-3</v>
      </c>
    </row>
    <row r="141" spans="3:4" x14ac:dyDescent="0.2">
      <c r="C141" s="23">
        <f t="shared" si="7"/>
        <v>2.9799999999999955</v>
      </c>
      <c r="D141" s="22">
        <f t="shared" si="6"/>
        <v>4.7049575269340425E-3</v>
      </c>
    </row>
    <row r="142" spans="3:4" x14ac:dyDescent="0.2">
      <c r="C142" s="23">
        <f t="shared" si="7"/>
        <v>3.0139999999999953</v>
      </c>
      <c r="D142" s="22">
        <f t="shared" si="6"/>
        <v>4.2491490772709186E-3</v>
      </c>
    </row>
    <row r="143" spans="3:4" x14ac:dyDescent="0.2">
      <c r="C143" s="23">
        <f t="shared" si="7"/>
        <v>3.0479999999999952</v>
      </c>
      <c r="D143" s="22">
        <f t="shared" si="6"/>
        <v>3.833065005851169E-3</v>
      </c>
    </row>
    <row r="144" spans="3:4" x14ac:dyDescent="0.2">
      <c r="C144" s="23">
        <f t="shared" si="7"/>
        <v>3.081999999999995</v>
      </c>
      <c r="D144" s="22">
        <f t="shared" si="6"/>
        <v>3.4537297905169527E-3</v>
      </c>
    </row>
    <row r="145" spans="3:4" x14ac:dyDescent="0.2">
      <c r="C145" s="23">
        <f t="shared" si="7"/>
        <v>3.1159999999999948</v>
      </c>
      <c r="D145" s="22">
        <f t="shared" si="6"/>
        <v>3.1083397642196545E-3</v>
      </c>
    </row>
    <row r="146" spans="3:4" x14ac:dyDescent="0.2">
      <c r="C146" s="23">
        <f t="shared" si="7"/>
        <v>3.1499999999999946</v>
      </c>
      <c r="D146" s="22">
        <f t="shared" si="6"/>
        <v>2.7942584148794945E-3</v>
      </c>
    </row>
    <row r="147" spans="3:4" x14ac:dyDescent="0.2">
      <c r="C147" s="23">
        <f t="shared" si="7"/>
        <v>3.1839999999999944</v>
      </c>
      <c r="D147" s="22">
        <f t="shared" si="6"/>
        <v>2.5090112363136924E-3</v>
      </c>
    </row>
    <row r="148" spans="3:4" x14ac:dyDescent="0.2">
      <c r="C148" s="23">
        <f t="shared" si="7"/>
        <v>3.2179999999999942</v>
      </c>
      <c r="D148" s="22">
        <f t="shared" si="6"/>
        <v>2.2502802089593836E-3</v>
      </c>
    </row>
    <row r="149" spans="3:4" x14ac:dyDescent="0.2">
      <c r="C149" s="23">
        <f t="shared" si="7"/>
        <v>3.251999999999994</v>
      </c>
      <c r="D149" s="22">
        <f t="shared" si="6"/>
        <v>2.0158979840470682E-3</v>
      </c>
    </row>
    <row r="150" spans="3:4" x14ac:dyDescent="0.2">
      <c r="C150" s="23">
        <f t="shared" si="7"/>
        <v>3.2859999999999938</v>
      </c>
      <c r="D150" s="22">
        <f t="shared" si="6"/>
        <v>1.8038418396767661E-3</v>
      </c>
    </row>
    <row r="151" spans="3:4" x14ac:dyDescent="0.2">
      <c r="C151" s="23">
        <f t="shared" si="7"/>
        <v>3.3199999999999936</v>
      </c>
      <c r="D151" s="22">
        <f t="shared" si="6"/>
        <v>1.6122274719771576E-3</v>
      </c>
    </row>
    <row r="152" spans="3:4" x14ac:dyDescent="0.2">
      <c r="C152" s="23">
        <f t="shared" si="7"/>
        <v>3.3539999999999934</v>
      </c>
      <c r="D152" s="22">
        <f t="shared" si="6"/>
        <v>1.4393026792464876E-3</v>
      </c>
    </row>
    <row r="153" spans="3:4" x14ac:dyDescent="0.2">
      <c r="C153" s="23">
        <f t="shared" si="7"/>
        <v>3.3879999999999932</v>
      </c>
      <c r="D153" s="22">
        <f t="shared" si="6"/>
        <v>1.2834409917360375E-3</v>
      </c>
    </row>
    <row r="154" spans="3:4" x14ac:dyDescent="0.2">
      <c r="C154" s="23">
        <f t="shared" si="7"/>
        <v>3.421999999999993</v>
      </c>
      <c r="D154" s="22">
        <f t="shared" si="6"/>
        <v>1.1431352945894245E-3</v>
      </c>
    </row>
    <row r="155" spans="3:4" x14ac:dyDescent="0.2">
      <c r="C155" s="23">
        <f t="shared" si="7"/>
        <v>3.4559999999999929</v>
      </c>
      <c r="D155" s="22">
        <f t="shared" ref="D155:D171" si="8">NORMDIST(C155,$E$5,$E$6,FALSE)</f>
        <v>1.016991486434789E-3</v>
      </c>
    </row>
    <row r="156" spans="3:4" x14ac:dyDescent="0.2">
      <c r="C156" s="23">
        <f t="shared" ref="C156:C170" si="9">C155+($C$171-$C$29)/80</f>
        <v>3.4899999999999927</v>
      </c>
      <c r="D156" s="22">
        <f t="shared" si="8"/>
        <v>9.0372221127754866E-4</v>
      </c>
    </row>
    <row r="157" spans="3:4" x14ac:dyDescent="0.2">
      <c r="C157" s="23">
        <f t="shared" si="9"/>
        <v>3.5239999999999925</v>
      </c>
      <c r="D157" s="22">
        <f t="shared" si="8"/>
        <v>8.0214069668820421E-4</v>
      </c>
    </row>
    <row r="158" spans="3:4" x14ac:dyDescent="0.2">
      <c r="C158" s="23">
        <f t="shared" si="9"/>
        <v>3.5579999999999923</v>
      </c>
      <c r="D158" s="22">
        <f t="shared" si="8"/>
        <v>7.1115472684727223E-4</v>
      </c>
    </row>
    <row r="159" spans="3:4" x14ac:dyDescent="0.2">
      <c r="C159" s="23">
        <f t="shared" si="9"/>
        <v>3.5919999999999921</v>
      </c>
      <c r="D159" s="22">
        <f t="shared" si="8"/>
        <v>6.2976077481674748E-4</v>
      </c>
    </row>
    <row r="160" spans="3:4" x14ac:dyDescent="0.2">
      <c r="C160" s="23">
        <f t="shared" si="9"/>
        <v>3.6259999999999919</v>
      </c>
      <c r="D160" s="22">
        <f t="shared" si="8"/>
        <v>5.5703831446932909E-4</v>
      </c>
    </row>
    <row r="161" spans="2:5" x14ac:dyDescent="0.2">
      <c r="C161" s="23">
        <f t="shared" si="9"/>
        <v>3.6599999999999917</v>
      </c>
      <c r="D161" s="22">
        <f t="shared" si="8"/>
        <v>4.9214432883290841E-4</v>
      </c>
    </row>
    <row r="162" spans="2:5" x14ac:dyDescent="0.2">
      <c r="C162" s="23">
        <f t="shared" si="9"/>
        <v>3.6939999999999915</v>
      </c>
      <c r="D162" s="22">
        <f t="shared" si="8"/>
        <v>4.3430802820475071E-4</v>
      </c>
    </row>
    <row r="163" spans="2:5" x14ac:dyDescent="0.2">
      <c r="C163" s="23">
        <f t="shared" si="9"/>
        <v>3.7279999999999913</v>
      </c>
      <c r="D163" s="22">
        <f t="shared" si="8"/>
        <v>3.828257882598291E-4</v>
      </c>
    </row>
    <row r="164" spans="2:5" x14ac:dyDescent="0.2">
      <c r="C164" s="23">
        <f t="shared" si="9"/>
        <v>3.7619999999999911</v>
      </c>
      <c r="D164" s="22">
        <f t="shared" si="8"/>
        <v>3.3705631552012426E-4</v>
      </c>
    </row>
    <row r="165" spans="2:5" x14ac:dyDescent="0.2">
      <c r="C165" s="23">
        <f t="shared" si="9"/>
        <v>3.7959999999999909</v>
      </c>
      <c r="D165" s="22">
        <f t="shared" si="8"/>
        <v>2.9641604496275929E-4</v>
      </c>
    </row>
    <row r="166" spans="2:5" x14ac:dyDescent="0.2">
      <c r="C166" s="23">
        <f t="shared" si="9"/>
        <v>3.8299999999999907</v>
      </c>
      <c r="D166" s="22">
        <f t="shared" si="8"/>
        <v>2.6037477221845168E-4</v>
      </c>
    </row>
    <row r="167" spans="2:5" x14ac:dyDescent="0.2">
      <c r="C167" s="23">
        <f t="shared" si="9"/>
        <v>3.8639999999999906</v>
      </c>
      <c r="D167" s="22">
        <f t="shared" si="8"/>
        <v>2.2845152073968074E-4</v>
      </c>
    </row>
    <row r="168" spans="2:5" x14ac:dyDescent="0.2">
      <c r="C168" s="23">
        <f t="shared" si="9"/>
        <v>3.8979999999999904</v>
      </c>
      <c r="D168" s="22">
        <f t="shared" si="8"/>
        <v>2.0021064249014316E-4</v>
      </c>
    </row>
    <row r="169" spans="2:5" x14ac:dyDescent="0.2">
      <c r="C169" s="23">
        <f t="shared" si="9"/>
        <v>3.9319999999999902</v>
      </c>
      <c r="D169" s="22">
        <f t="shared" si="8"/>
        <v>1.7525814911203649E-4</v>
      </c>
    </row>
    <row r="170" spans="2:5" x14ac:dyDescent="0.2">
      <c r="C170" s="23">
        <f t="shared" si="9"/>
        <v>3.96599999999999</v>
      </c>
      <c r="D170" s="22">
        <f t="shared" si="8"/>
        <v>1.5323826915281816E-4</v>
      </c>
    </row>
    <row r="171" spans="2:5" x14ac:dyDescent="0.2">
      <c r="B171" s="22">
        <v>4</v>
      </c>
      <c r="C171" s="23">
        <f>B171*$E$6+$E$5</f>
        <v>4</v>
      </c>
      <c r="D171" s="22">
        <f t="shared" si="8"/>
        <v>1.3383022576488537E-4</v>
      </c>
      <c r="E171" s="22" t="s">
        <v>16</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24578" r:id="rId4">
          <objectPr defaultSize="0" autoPict="0" r:id="rId5">
            <anchor moveWithCells="1">
              <from>
                <xdr:col>1</xdr:col>
                <xdr:colOff>352425</xdr:colOff>
                <xdr:row>38</xdr:row>
                <xdr:rowOff>133350</xdr:rowOff>
              </from>
              <to>
                <xdr:col>4</xdr:col>
                <xdr:colOff>561975</xdr:colOff>
                <xdr:row>43</xdr:row>
                <xdr:rowOff>114300</xdr:rowOff>
              </to>
            </anchor>
          </objectPr>
        </oleObject>
      </mc:Choice>
      <mc:Fallback>
        <oleObject progId="Equation.3" shapeId="24578" r:id="rId4"/>
      </mc:Fallback>
    </mc:AlternateContent>
    <mc:AlternateContent xmlns:mc="http://schemas.openxmlformats.org/markup-compatibility/2006">
      <mc:Choice Requires="x14">
        <oleObject progId="Equation.3" shapeId="24579" r:id="rId6">
          <objectPr defaultSize="0" autoPict="0" r:id="rId7">
            <anchor moveWithCells="1">
              <from>
                <xdr:col>3</xdr:col>
                <xdr:colOff>171450</xdr:colOff>
                <xdr:row>35</xdr:row>
                <xdr:rowOff>133350</xdr:rowOff>
              </from>
              <to>
                <xdr:col>4</xdr:col>
                <xdr:colOff>200025</xdr:colOff>
                <xdr:row>38</xdr:row>
                <xdr:rowOff>38100</xdr:rowOff>
              </to>
            </anchor>
          </objectPr>
        </oleObject>
      </mc:Choice>
      <mc:Fallback>
        <oleObject progId="Equation.3" shapeId="24579" r:id="rId6"/>
      </mc:Fallback>
    </mc:AlternateContent>
  </oleObjects>
  <mc:AlternateContent xmlns:mc="http://schemas.openxmlformats.org/markup-compatibility/2006">
    <mc:Choice Requires="x14">
      <controls>
        <mc:AlternateContent xmlns:mc="http://schemas.openxmlformats.org/markup-compatibility/2006">
          <mc:Choice Requires="x14">
            <control shapeId="24580" r:id="rId8" name="Scroll Bar 4">
              <controlPr defaultSize="0" autoPict="0">
                <anchor moveWithCells="1">
                  <from>
                    <xdr:col>1</xdr:col>
                    <xdr:colOff>542925</xdr:colOff>
                    <xdr:row>10</xdr:row>
                    <xdr:rowOff>38100</xdr:rowOff>
                  </from>
                  <to>
                    <xdr:col>5</xdr:col>
                    <xdr:colOff>361950</xdr:colOff>
                    <xdr:row>11</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180"/>
  <sheetViews>
    <sheetView showGridLines="0" workbookViewId="0"/>
  </sheetViews>
  <sheetFormatPr defaultRowHeight="12.75" x14ac:dyDescent="0.2"/>
  <cols>
    <col min="8" max="8" width="8.375" customWidth="1"/>
  </cols>
  <sheetData>
    <row r="1" spans="2:8" ht="13.5" thickBot="1" x14ac:dyDescent="0.25"/>
    <row r="2" spans="2:8" ht="13.5" thickTop="1" x14ac:dyDescent="0.2">
      <c r="B2" s="45"/>
      <c r="C2" s="46"/>
      <c r="D2" s="46"/>
      <c r="E2" s="46"/>
      <c r="F2" s="46"/>
      <c r="G2" s="46"/>
      <c r="H2" s="47"/>
    </row>
    <row r="3" spans="2:8" x14ac:dyDescent="0.2">
      <c r="B3" s="37" t="s">
        <v>28</v>
      </c>
      <c r="C3" s="39"/>
      <c r="D3" s="39"/>
      <c r="E3" s="39"/>
      <c r="F3" s="39"/>
      <c r="G3" s="39"/>
      <c r="H3" s="48"/>
    </row>
    <row r="4" spans="2:8" x14ac:dyDescent="0.2">
      <c r="B4" s="37"/>
      <c r="C4" s="39"/>
      <c r="D4" s="39"/>
      <c r="E4" s="39"/>
      <c r="F4" s="39"/>
      <c r="G4" s="39"/>
      <c r="H4" s="48"/>
    </row>
    <row r="5" spans="2:8" x14ac:dyDescent="0.2">
      <c r="B5" s="49"/>
      <c r="C5" s="39"/>
      <c r="D5" s="50" t="s">
        <v>0</v>
      </c>
      <c r="E5" s="14">
        <v>0</v>
      </c>
      <c r="F5" s="39"/>
      <c r="G5" s="39"/>
      <c r="H5" s="48"/>
    </row>
    <row r="6" spans="2:8" x14ac:dyDescent="0.2">
      <c r="B6" s="49"/>
      <c r="C6" s="39"/>
      <c r="D6" s="50" t="s">
        <v>1</v>
      </c>
      <c r="E6" s="14">
        <v>1</v>
      </c>
      <c r="F6" s="39"/>
      <c r="G6" s="39"/>
      <c r="H6" s="48"/>
    </row>
    <row r="7" spans="2:8" x14ac:dyDescent="0.2">
      <c r="B7" s="49"/>
      <c r="C7" s="39"/>
      <c r="D7" s="39"/>
      <c r="E7" s="39"/>
      <c r="F7" s="39"/>
      <c r="G7" s="39"/>
      <c r="H7" s="48"/>
    </row>
    <row r="8" spans="2:8" x14ac:dyDescent="0.2">
      <c r="B8" s="38" t="s">
        <v>30</v>
      </c>
      <c r="C8" s="39"/>
      <c r="D8" s="39"/>
      <c r="E8" s="39"/>
      <c r="F8" s="39"/>
      <c r="G8" s="39"/>
      <c r="H8" s="48"/>
    </row>
    <row r="9" spans="2:8" x14ac:dyDescent="0.2">
      <c r="B9" s="40"/>
      <c r="C9" s="41" t="s">
        <v>29</v>
      </c>
      <c r="D9" s="39"/>
      <c r="E9" s="39"/>
      <c r="F9" s="39"/>
      <c r="G9" s="39"/>
      <c r="H9" s="48"/>
    </row>
    <row r="10" spans="2:8" x14ac:dyDescent="0.2">
      <c r="B10" s="49"/>
      <c r="C10" s="39"/>
      <c r="D10" s="39"/>
      <c r="E10" s="39"/>
      <c r="F10" s="39"/>
      <c r="G10" s="39"/>
      <c r="H10" s="48"/>
    </row>
    <row r="11" spans="2:8" x14ac:dyDescent="0.2">
      <c r="B11" s="83" t="s">
        <v>34</v>
      </c>
      <c r="C11" s="39"/>
      <c r="D11" s="39"/>
      <c r="E11" s="39"/>
      <c r="F11" s="39"/>
      <c r="G11" s="63"/>
      <c r="H11" s="64"/>
    </row>
    <row r="12" spans="2:8" x14ac:dyDescent="0.2">
      <c r="B12" s="84"/>
      <c r="C12" s="39"/>
      <c r="D12" s="39"/>
      <c r="E12" s="39"/>
      <c r="F12" s="39"/>
      <c r="G12" s="65"/>
      <c r="H12" s="64"/>
    </row>
    <row r="13" spans="2:8" x14ac:dyDescent="0.2">
      <c r="B13" s="49"/>
      <c r="C13" s="39"/>
      <c r="D13" s="39"/>
      <c r="E13" s="39"/>
      <c r="F13" s="39"/>
      <c r="G13" s="66"/>
      <c r="H13" s="64"/>
    </row>
    <row r="14" spans="2:8" x14ac:dyDescent="0.2">
      <c r="B14" s="85"/>
      <c r="C14" s="39"/>
      <c r="D14" s="39"/>
      <c r="E14" s="39"/>
      <c r="F14" s="39"/>
      <c r="G14" s="39"/>
      <c r="H14" s="48"/>
    </row>
    <row r="15" spans="2:8" x14ac:dyDescent="0.2">
      <c r="B15" s="83" t="s">
        <v>35</v>
      </c>
      <c r="C15" s="39"/>
      <c r="D15" s="39"/>
      <c r="E15" s="39"/>
      <c r="F15" s="39"/>
      <c r="G15" s="39"/>
      <c r="H15" s="48"/>
    </row>
    <row r="16" spans="2:8" x14ac:dyDescent="0.2">
      <c r="B16" s="84"/>
      <c r="C16" s="39"/>
      <c r="D16" s="39"/>
      <c r="E16" s="39"/>
      <c r="F16" s="39"/>
      <c r="G16" s="39"/>
      <c r="H16" s="48"/>
    </row>
    <row r="17" spans="2:8" x14ac:dyDescent="0.2">
      <c r="B17" s="84"/>
      <c r="C17" s="39"/>
      <c r="D17" s="39"/>
      <c r="E17" s="39"/>
      <c r="F17" s="39"/>
      <c r="G17" s="39"/>
      <c r="H17" s="48"/>
    </row>
    <row r="18" spans="2:8" x14ac:dyDescent="0.2">
      <c r="B18" s="49"/>
      <c r="C18" s="39"/>
      <c r="D18" s="39"/>
      <c r="E18" s="39"/>
      <c r="F18" s="39"/>
      <c r="G18" s="39"/>
      <c r="H18" s="48"/>
    </row>
    <row r="19" spans="2:8" x14ac:dyDescent="0.2">
      <c r="B19" s="49"/>
      <c r="C19" s="50" t="s">
        <v>23</v>
      </c>
      <c r="D19" s="59">
        <f>E35</f>
        <v>-1.65</v>
      </c>
      <c r="E19" s="39"/>
      <c r="F19" s="39"/>
      <c r="G19" s="39"/>
      <c r="H19" s="48"/>
    </row>
    <row r="20" spans="2:8" x14ac:dyDescent="0.2">
      <c r="B20" s="49"/>
      <c r="C20" s="50" t="s">
        <v>27</v>
      </c>
      <c r="D20" s="59">
        <f>E36</f>
        <v>1.96</v>
      </c>
      <c r="E20" s="39"/>
      <c r="F20" s="39"/>
      <c r="G20" s="39"/>
      <c r="H20" s="48"/>
    </row>
    <row r="21" spans="2:8" x14ac:dyDescent="0.2">
      <c r="B21" s="49"/>
      <c r="C21" s="39"/>
      <c r="D21" s="39"/>
      <c r="E21" s="39"/>
      <c r="F21" s="39"/>
      <c r="G21" s="39"/>
      <c r="H21" s="48"/>
    </row>
    <row r="22" spans="2:8" x14ac:dyDescent="0.2">
      <c r="B22" s="42" t="s">
        <v>31</v>
      </c>
      <c r="C22" s="39"/>
      <c r="D22" s="39"/>
      <c r="E22" s="39"/>
      <c r="F22" s="39"/>
      <c r="G22" s="39"/>
      <c r="H22" s="48"/>
    </row>
    <row r="23" spans="2:8" x14ac:dyDescent="0.2">
      <c r="B23" s="49"/>
      <c r="C23" s="39" t="str">
        <f>"Given a = "&amp;$D$37&amp;" and b = "&amp;$D$38&amp;", find P(a &lt; Z &lt; b)"</f>
        <v>Given a = -1.65 and b = 1.96, find P(a &lt; Z &lt; b)</v>
      </c>
      <c r="D23" s="39"/>
      <c r="E23" s="39"/>
      <c r="F23" s="39"/>
      <c r="G23" s="39"/>
      <c r="H23" s="48"/>
    </row>
    <row r="24" spans="2:8" x14ac:dyDescent="0.2">
      <c r="B24" s="49"/>
      <c r="C24" s="39" t="str">
        <f>"P(a &lt; Z &lt; b) = P("&amp;$D$37&amp;" &lt; Z &lt; "&amp;$D$38&amp;") = "&amp;C$39&amp;"%"</f>
        <v>P(a &lt; Z &lt; b) = P(-1.65 &lt; Z &lt; 1.96) = 92.55%</v>
      </c>
      <c r="D24" s="39"/>
      <c r="E24" s="39"/>
      <c r="F24" s="39"/>
      <c r="G24" s="39"/>
      <c r="H24" s="48"/>
    </row>
    <row r="25" spans="2:8" x14ac:dyDescent="0.2">
      <c r="B25" s="49"/>
      <c r="C25" s="39"/>
      <c r="D25" s="39"/>
      <c r="E25" s="39"/>
      <c r="F25" s="39"/>
      <c r="G25" s="39"/>
      <c r="H25" s="48"/>
    </row>
    <row r="26" spans="2:8" x14ac:dyDescent="0.2">
      <c r="B26" s="43" t="s">
        <v>32</v>
      </c>
      <c r="C26" s="39"/>
      <c r="D26" s="39"/>
      <c r="E26" s="39"/>
      <c r="F26" s="39"/>
      <c r="G26" s="39"/>
      <c r="H26" s="48"/>
    </row>
    <row r="27" spans="2:8" ht="15" x14ac:dyDescent="0.25">
      <c r="B27" s="49"/>
      <c r="C27" s="54" t="s">
        <v>26</v>
      </c>
      <c r="D27" s="55">
        <f>NORMDIST(C38,$E$5,$E$6,TRUE)-NORMDIST(C37,$E$5,$E$6,TRUE)</f>
        <v>0.92553063681813141</v>
      </c>
      <c r="E27" s="39"/>
      <c r="F27" s="39"/>
      <c r="G27" s="41"/>
      <c r="H27" s="48"/>
    </row>
    <row r="28" spans="2:8" ht="13.5" thickBot="1" x14ac:dyDescent="0.25">
      <c r="B28" s="56"/>
      <c r="C28" s="57"/>
      <c r="D28" s="57"/>
      <c r="E28" s="57"/>
      <c r="F28" s="57"/>
      <c r="G28" s="86"/>
      <c r="H28" s="58"/>
    </row>
    <row r="29" spans="2:8" ht="13.5" thickTop="1" x14ac:dyDescent="0.2"/>
    <row r="33" spans="2:7" x14ac:dyDescent="0.2">
      <c r="B33" s="6" t="s">
        <v>22</v>
      </c>
      <c r="C33" s="5"/>
      <c r="D33" s="5"/>
      <c r="E33" s="5"/>
      <c r="F33" s="5"/>
      <c r="G33" s="5"/>
    </row>
    <row r="35" spans="2:7" x14ac:dyDescent="0.2">
      <c r="B35" s="20" t="s">
        <v>23</v>
      </c>
      <c r="C35">
        <f>IF(D19&lt;D18,D19,D18)</f>
        <v>-1.65</v>
      </c>
      <c r="E35" s="89">
        <f>IF(F35&lt;F36,F35,F36)</f>
        <v>-1.65</v>
      </c>
      <c r="F35" s="9">
        <f>C46+G35/800*(C47-C46)</f>
        <v>-1.65</v>
      </c>
      <c r="G35">
        <v>235</v>
      </c>
    </row>
    <row r="36" spans="2:7" x14ac:dyDescent="0.2">
      <c r="B36" s="21" t="s">
        <v>27</v>
      </c>
      <c r="C36" s="17">
        <f>IF(D20&gt;D19,D20,D19)</f>
        <v>1.96</v>
      </c>
      <c r="E36" s="89">
        <f>IF(F36&gt;F35,F36,F35)</f>
        <v>1.96</v>
      </c>
      <c r="F36" s="9">
        <f>C46+G36/800*(C47-C46)</f>
        <v>1.96</v>
      </c>
      <c r="G36">
        <v>596</v>
      </c>
    </row>
    <row r="37" spans="2:7" x14ac:dyDescent="0.2">
      <c r="B37" s="20" t="s">
        <v>19</v>
      </c>
      <c r="C37" s="9">
        <f>C35*$E$6+$E$5</f>
        <v>-1.65</v>
      </c>
      <c r="D37">
        <f>ROUND($C$37,2)</f>
        <v>-1.65</v>
      </c>
      <c r="G37" s="21" t="s">
        <v>51</v>
      </c>
    </row>
    <row r="38" spans="2:7" x14ac:dyDescent="0.2">
      <c r="B38" s="21" t="s">
        <v>20</v>
      </c>
      <c r="C38" s="9">
        <f>C36*$E$6+$E$5</f>
        <v>1.96</v>
      </c>
      <c r="D38">
        <f>ROUND($C$38,2)</f>
        <v>1.96</v>
      </c>
      <c r="G38" s="21" t="s">
        <v>52</v>
      </c>
    </row>
    <row r="39" spans="2:7" x14ac:dyDescent="0.2">
      <c r="C39" s="34">
        <f>ROUND(D27,4)*100</f>
        <v>92.55</v>
      </c>
    </row>
    <row r="41" spans="2:7" x14ac:dyDescent="0.2">
      <c r="B41" s="6" t="s">
        <v>12</v>
      </c>
      <c r="C41" s="5"/>
      <c r="D41" s="5"/>
      <c r="E41" s="5"/>
      <c r="F41" s="5"/>
    </row>
    <row r="42" spans="2:7" x14ac:dyDescent="0.2">
      <c r="B42" s="12" t="s">
        <v>11</v>
      </c>
    </row>
    <row r="43" spans="2:7" x14ac:dyDescent="0.2">
      <c r="B43">
        <f ca="1">NORMINV(RAND(),$E$5,$E$6)</f>
        <v>-0.5196762439870809</v>
      </c>
    </row>
    <row r="45" spans="2:7" x14ac:dyDescent="0.2">
      <c r="B45" s="7" t="s">
        <v>5</v>
      </c>
    </row>
    <row r="46" spans="2:7" ht="14.25" x14ac:dyDescent="0.25">
      <c r="B46" s="1" t="s">
        <v>6</v>
      </c>
      <c r="C46" s="33">
        <v>-4</v>
      </c>
    </row>
    <row r="47" spans="2:7" ht="14.25" x14ac:dyDescent="0.25">
      <c r="B47" s="1" t="s">
        <v>7</v>
      </c>
      <c r="C47" s="33">
        <v>4</v>
      </c>
    </row>
    <row r="54" spans="2:5" x14ac:dyDescent="0.2">
      <c r="B54" s="2" t="s">
        <v>3</v>
      </c>
      <c r="C54" s="2" t="s">
        <v>2</v>
      </c>
      <c r="D54" s="2" t="s">
        <v>4</v>
      </c>
      <c r="E54" s="2" t="s">
        <v>8</v>
      </c>
    </row>
    <row r="55" spans="2:5" x14ac:dyDescent="0.2">
      <c r="B55" s="3">
        <f>C46</f>
        <v>-4</v>
      </c>
      <c r="C55" s="3">
        <f t="shared" ref="C55:C95" si="0">B55*$E$6+$E$5</f>
        <v>-4</v>
      </c>
      <c r="D55">
        <f t="shared" ref="D55:D95" si="1">NORMDIST(C55,$E$5,$E$6,FALSE)</f>
        <v>1.3383022576488537E-4</v>
      </c>
      <c r="E55">
        <f t="shared" ref="E55:E95" si="2">NORMDIST(C55,$E$5,$E$6,TRUE)</f>
        <v>3.1671241833119857E-5</v>
      </c>
    </row>
    <row r="56" spans="2:5" x14ac:dyDescent="0.2">
      <c r="B56" s="3">
        <f t="shared" ref="B56:B95" si="3">($C$47-$C$46)/40+B55</f>
        <v>-3.8</v>
      </c>
      <c r="C56" s="3">
        <f t="shared" si="0"/>
        <v>-3.8</v>
      </c>
      <c r="D56">
        <f t="shared" si="1"/>
        <v>2.9194692579146027E-4</v>
      </c>
      <c r="E56">
        <f t="shared" si="2"/>
        <v>7.234804392511999E-5</v>
      </c>
    </row>
    <row r="57" spans="2:5" x14ac:dyDescent="0.2">
      <c r="B57" s="3">
        <f t="shared" si="3"/>
        <v>-3.5999999999999996</v>
      </c>
      <c r="C57" s="3">
        <f t="shared" si="0"/>
        <v>-3.5999999999999996</v>
      </c>
      <c r="D57">
        <f t="shared" si="1"/>
        <v>6.1190193011377298E-4</v>
      </c>
      <c r="E57">
        <f t="shared" si="2"/>
        <v>1.5910859015753396E-4</v>
      </c>
    </row>
    <row r="58" spans="2:5" x14ac:dyDescent="0.2">
      <c r="B58" s="3">
        <f t="shared" si="3"/>
        <v>-3.3999999999999995</v>
      </c>
      <c r="C58" s="3">
        <f t="shared" si="0"/>
        <v>-3.3999999999999995</v>
      </c>
      <c r="D58">
        <f t="shared" si="1"/>
        <v>1.232219168473021E-3</v>
      </c>
      <c r="E58">
        <f t="shared" si="2"/>
        <v>3.3692926567688151E-4</v>
      </c>
    </row>
    <row r="59" spans="2:5" x14ac:dyDescent="0.2">
      <c r="B59" s="3">
        <f t="shared" si="3"/>
        <v>-3.1999999999999993</v>
      </c>
      <c r="C59" s="3">
        <f t="shared" si="0"/>
        <v>-3.1999999999999993</v>
      </c>
      <c r="D59">
        <f t="shared" si="1"/>
        <v>2.3840882014648486E-3</v>
      </c>
      <c r="E59">
        <f t="shared" si="2"/>
        <v>6.8713793791584969E-4</v>
      </c>
    </row>
    <row r="60" spans="2:5" x14ac:dyDescent="0.2">
      <c r="B60" s="3">
        <f t="shared" si="3"/>
        <v>-2.9999999999999991</v>
      </c>
      <c r="C60" s="3">
        <f t="shared" si="0"/>
        <v>-2.9999999999999991</v>
      </c>
      <c r="D60">
        <f t="shared" si="1"/>
        <v>4.4318484119380188E-3</v>
      </c>
      <c r="E60">
        <f t="shared" si="2"/>
        <v>1.3498980316300983E-3</v>
      </c>
    </row>
    <row r="61" spans="2:5" x14ac:dyDescent="0.2">
      <c r="B61" s="3">
        <f t="shared" si="3"/>
        <v>-2.7999999999999989</v>
      </c>
      <c r="C61" s="3">
        <f t="shared" si="0"/>
        <v>-2.7999999999999989</v>
      </c>
      <c r="D61">
        <f t="shared" si="1"/>
        <v>7.9154515829799894E-3</v>
      </c>
      <c r="E61">
        <f t="shared" si="2"/>
        <v>2.555130330427939E-3</v>
      </c>
    </row>
    <row r="62" spans="2:5" x14ac:dyDescent="0.2">
      <c r="B62" s="3">
        <f t="shared" si="3"/>
        <v>-2.5999999999999988</v>
      </c>
      <c r="C62" s="3">
        <f t="shared" si="0"/>
        <v>-2.5999999999999988</v>
      </c>
      <c r="D62">
        <f t="shared" si="1"/>
        <v>1.3582969233685661E-2</v>
      </c>
      <c r="E62">
        <f t="shared" si="2"/>
        <v>4.6611880237187649E-3</v>
      </c>
    </row>
    <row r="63" spans="2:5" x14ac:dyDescent="0.2">
      <c r="B63" s="3">
        <f t="shared" si="3"/>
        <v>-2.3999999999999986</v>
      </c>
      <c r="C63" s="3">
        <f t="shared" si="0"/>
        <v>-2.3999999999999986</v>
      </c>
      <c r="D63">
        <f t="shared" si="1"/>
        <v>2.2394530294842969E-2</v>
      </c>
      <c r="E63">
        <f t="shared" si="2"/>
        <v>8.1975359245961572E-3</v>
      </c>
    </row>
    <row r="64" spans="2:5" x14ac:dyDescent="0.2">
      <c r="B64" s="3">
        <f t="shared" si="3"/>
        <v>-2.1999999999999984</v>
      </c>
      <c r="C64" s="3">
        <f t="shared" si="0"/>
        <v>-2.1999999999999984</v>
      </c>
      <c r="D64">
        <f t="shared" si="1"/>
        <v>3.547459284623157E-2</v>
      </c>
      <c r="E64">
        <f t="shared" si="2"/>
        <v>1.3903447513498663E-2</v>
      </c>
    </row>
    <row r="65" spans="2:5" x14ac:dyDescent="0.2">
      <c r="B65" s="3">
        <f t="shared" si="3"/>
        <v>-1.9999999999999984</v>
      </c>
      <c r="C65" s="3">
        <f t="shared" si="0"/>
        <v>-1.9999999999999984</v>
      </c>
      <c r="D65">
        <f t="shared" si="1"/>
        <v>5.3990966513188222E-2</v>
      </c>
      <c r="E65">
        <f t="shared" si="2"/>
        <v>2.2750131948179281E-2</v>
      </c>
    </row>
    <row r="66" spans="2:5" x14ac:dyDescent="0.2">
      <c r="B66" s="3">
        <f t="shared" si="3"/>
        <v>-1.7999999999999985</v>
      </c>
      <c r="C66" s="3">
        <f t="shared" si="0"/>
        <v>-1.7999999999999985</v>
      </c>
      <c r="D66">
        <f t="shared" si="1"/>
        <v>7.8950158300894385E-2</v>
      </c>
      <c r="E66">
        <f t="shared" si="2"/>
        <v>3.5930319112925921E-2</v>
      </c>
    </row>
    <row r="67" spans="2:5" x14ac:dyDescent="0.2">
      <c r="B67" s="3">
        <f t="shared" si="3"/>
        <v>-1.5999999999999985</v>
      </c>
      <c r="C67" s="3">
        <f t="shared" si="0"/>
        <v>-1.5999999999999985</v>
      </c>
      <c r="D67">
        <f t="shared" si="1"/>
        <v>0.11092083467945583</v>
      </c>
      <c r="E67">
        <f t="shared" si="2"/>
        <v>5.4799291699558127E-2</v>
      </c>
    </row>
    <row r="68" spans="2:5" x14ac:dyDescent="0.2">
      <c r="B68" s="3">
        <f t="shared" si="3"/>
        <v>-1.3999999999999986</v>
      </c>
      <c r="C68" s="3">
        <f t="shared" si="0"/>
        <v>-1.3999999999999986</v>
      </c>
      <c r="D68">
        <f t="shared" si="1"/>
        <v>0.14972746563574515</v>
      </c>
      <c r="E68">
        <f t="shared" si="2"/>
        <v>8.0756659233771233E-2</v>
      </c>
    </row>
    <row r="69" spans="2:5" x14ac:dyDescent="0.2">
      <c r="B69" s="3">
        <f t="shared" si="3"/>
        <v>-1.1999999999999986</v>
      </c>
      <c r="C69" s="3">
        <f t="shared" si="0"/>
        <v>-1.1999999999999986</v>
      </c>
      <c r="D69">
        <f t="shared" si="1"/>
        <v>0.19418605498321329</v>
      </c>
      <c r="E69">
        <f t="shared" si="2"/>
        <v>0.11506967022170851</v>
      </c>
    </row>
    <row r="70" spans="2:5" x14ac:dyDescent="0.2">
      <c r="B70" s="3">
        <f t="shared" si="3"/>
        <v>-0.99999999999999867</v>
      </c>
      <c r="C70" s="3">
        <f t="shared" si="0"/>
        <v>-0.99999999999999867</v>
      </c>
      <c r="D70">
        <f t="shared" si="1"/>
        <v>0.24197072451914367</v>
      </c>
      <c r="E70">
        <f t="shared" si="2"/>
        <v>0.15865525393145732</v>
      </c>
    </row>
    <row r="71" spans="2:5" x14ac:dyDescent="0.2">
      <c r="B71" s="3">
        <f t="shared" si="3"/>
        <v>-0.79999999999999871</v>
      </c>
      <c r="C71" s="3">
        <f t="shared" si="0"/>
        <v>-0.79999999999999871</v>
      </c>
      <c r="D71">
        <f t="shared" si="1"/>
        <v>0.28969155276148306</v>
      </c>
      <c r="E71">
        <f t="shared" si="2"/>
        <v>0.21185539858339705</v>
      </c>
    </row>
    <row r="72" spans="2:5" x14ac:dyDescent="0.2">
      <c r="B72" s="3">
        <f t="shared" si="3"/>
        <v>-0.59999999999999876</v>
      </c>
      <c r="C72" s="3">
        <f t="shared" si="0"/>
        <v>-0.59999999999999876</v>
      </c>
      <c r="D72">
        <f t="shared" si="1"/>
        <v>0.33322460289179989</v>
      </c>
      <c r="E72">
        <f t="shared" si="2"/>
        <v>0.27425311775007399</v>
      </c>
    </row>
    <row r="73" spans="2:5" x14ac:dyDescent="0.2">
      <c r="B73" s="3">
        <f t="shared" si="3"/>
        <v>-0.39999999999999875</v>
      </c>
      <c r="C73" s="3">
        <f t="shared" si="0"/>
        <v>-0.39999999999999875</v>
      </c>
      <c r="D73">
        <f t="shared" si="1"/>
        <v>0.3682701403033235</v>
      </c>
      <c r="E73">
        <f t="shared" si="2"/>
        <v>0.34457825838967626</v>
      </c>
    </row>
    <row r="74" spans="2:5" x14ac:dyDescent="0.2">
      <c r="B74" s="3">
        <f t="shared" si="3"/>
        <v>-0.19999999999999873</v>
      </c>
      <c r="C74" s="3">
        <f t="shared" si="0"/>
        <v>-0.19999999999999873</v>
      </c>
      <c r="D74">
        <f t="shared" si="1"/>
        <v>0.39104269397545599</v>
      </c>
      <c r="E74">
        <f t="shared" si="2"/>
        <v>0.42074029056089746</v>
      </c>
    </row>
    <row r="75" spans="2:5" x14ac:dyDescent="0.2">
      <c r="B75" s="3">
        <f t="shared" si="3"/>
        <v>1.27675647831893E-15</v>
      </c>
      <c r="C75" s="3">
        <f t="shared" si="0"/>
        <v>1.27675647831893E-15</v>
      </c>
      <c r="D75">
        <f t="shared" si="1"/>
        <v>0.3989422804014327</v>
      </c>
      <c r="E75">
        <f t="shared" si="2"/>
        <v>0.50000000000000044</v>
      </c>
    </row>
    <row r="76" spans="2:5" x14ac:dyDescent="0.2">
      <c r="B76" s="3">
        <f t="shared" si="3"/>
        <v>0.20000000000000129</v>
      </c>
      <c r="C76" s="3">
        <f t="shared" si="0"/>
        <v>0.20000000000000129</v>
      </c>
      <c r="D76">
        <f t="shared" si="1"/>
        <v>0.39104269397545577</v>
      </c>
      <c r="E76">
        <f t="shared" si="2"/>
        <v>0.57925970943910354</v>
      </c>
    </row>
    <row r="77" spans="2:5" x14ac:dyDescent="0.2">
      <c r="B77" s="3">
        <f t="shared" si="3"/>
        <v>0.4000000000000013</v>
      </c>
      <c r="C77" s="3">
        <f t="shared" si="0"/>
        <v>0.4000000000000013</v>
      </c>
      <c r="D77">
        <f t="shared" si="1"/>
        <v>0.36827014030332317</v>
      </c>
      <c r="E77">
        <f t="shared" si="2"/>
        <v>0.65542174161032474</v>
      </c>
    </row>
    <row r="78" spans="2:5" x14ac:dyDescent="0.2">
      <c r="B78" s="3">
        <f t="shared" si="3"/>
        <v>0.60000000000000131</v>
      </c>
      <c r="C78" s="3">
        <f t="shared" si="0"/>
        <v>0.60000000000000131</v>
      </c>
      <c r="D78">
        <f t="shared" si="1"/>
        <v>0.33322460289179939</v>
      </c>
      <c r="E78">
        <f t="shared" si="2"/>
        <v>0.72574688224992689</v>
      </c>
    </row>
    <row r="79" spans="2:5" x14ac:dyDescent="0.2">
      <c r="B79" s="3">
        <f t="shared" si="3"/>
        <v>0.80000000000000138</v>
      </c>
      <c r="C79" s="3">
        <f t="shared" si="0"/>
        <v>0.80000000000000138</v>
      </c>
      <c r="D79">
        <f t="shared" si="1"/>
        <v>0.28969155276148245</v>
      </c>
      <c r="E79">
        <f t="shared" si="2"/>
        <v>0.7881446014166037</v>
      </c>
    </row>
    <row r="80" spans="2:5" x14ac:dyDescent="0.2">
      <c r="B80" s="3">
        <f t="shared" si="3"/>
        <v>1.0000000000000013</v>
      </c>
      <c r="C80" s="3">
        <f t="shared" si="0"/>
        <v>1.0000000000000013</v>
      </c>
      <c r="D80">
        <f t="shared" si="1"/>
        <v>0.24197072451914306</v>
      </c>
      <c r="E80">
        <f t="shared" si="2"/>
        <v>0.84134474606854326</v>
      </c>
    </row>
    <row r="81" spans="2:5" x14ac:dyDescent="0.2">
      <c r="B81" s="3">
        <f t="shared" si="3"/>
        <v>1.2000000000000013</v>
      </c>
      <c r="C81" s="3">
        <f t="shared" si="0"/>
        <v>1.2000000000000013</v>
      </c>
      <c r="D81">
        <f t="shared" si="1"/>
        <v>0.19418605498321265</v>
      </c>
      <c r="E81">
        <f t="shared" si="2"/>
        <v>0.884930329778292</v>
      </c>
    </row>
    <row r="82" spans="2:5" x14ac:dyDescent="0.2">
      <c r="B82" s="3">
        <f t="shared" si="3"/>
        <v>1.4000000000000012</v>
      </c>
      <c r="C82" s="3">
        <f t="shared" si="0"/>
        <v>1.4000000000000012</v>
      </c>
      <c r="D82">
        <f t="shared" si="1"/>
        <v>0.1497274656357446</v>
      </c>
      <c r="E82">
        <f t="shared" si="2"/>
        <v>0.91924334076622916</v>
      </c>
    </row>
    <row r="83" spans="2:5" x14ac:dyDescent="0.2">
      <c r="B83" s="3">
        <f t="shared" si="3"/>
        <v>1.6000000000000012</v>
      </c>
      <c r="C83" s="3">
        <f t="shared" si="0"/>
        <v>1.6000000000000012</v>
      </c>
      <c r="D83">
        <f t="shared" si="1"/>
        <v>0.11092083467945535</v>
      </c>
      <c r="E83">
        <f t="shared" si="2"/>
        <v>0.94520070830044212</v>
      </c>
    </row>
    <row r="84" spans="2:5" x14ac:dyDescent="0.2">
      <c r="B84" s="3">
        <f t="shared" si="3"/>
        <v>1.8000000000000012</v>
      </c>
      <c r="C84" s="3">
        <f t="shared" si="0"/>
        <v>1.8000000000000012</v>
      </c>
      <c r="D84">
        <f t="shared" si="1"/>
        <v>7.8950158300893997E-2</v>
      </c>
      <c r="E84">
        <f t="shared" si="2"/>
        <v>0.96406968088707434</v>
      </c>
    </row>
    <row r="85" spans="2:5" x14ac:dyDescent="0.2">
      <c r="B85" s="3">
        <f t="shared" si="3"/>
        <v>2.0000000000000013</v>
      </c>
      <c r="C85" s="3">
        <f t="shared" si="0"/>
        <v>2.0000000000000013</v>
      </c>
      <c r="D85">
        <f t="shared" si="1"/>
        <v>5.3990966513187917E-2</v>
      </c>
      <c r="E85">
        <f t="shared" si="2"/>
        <v>0.9772498680518209</v>
      </c>
    </row>
    <row r="86" spans="2:5" x14ac:dyDescent="0.2">
      <c r="B86" s="3">
        <f t="shared" si="3"/>
        <v>2.2000000000000015</v>
      </c>
      <c r="C86" s="3">
        <f t="shared" si="0"/>
        <v>2.2000000000000015</v>
      </c>
      <c r="D86">
        <f t="shared" si="1"/>
        <v>3.5474592846231313E-2</v>
      </c>
      <c r="E86">
        <f t="shared" si="2"/>
        <v>0.98609655248650141</v>
      </c>
    </row>
    <row r="87" spans="2:5" x14ac:dyDescent="0.2">
      <c r="B87" s="3">
        <f t="shared" si="3"/>
        <v>2.4000000000000017</v>
      </c>
      <c r="C87" s="3">
        <f t="shared" si="0"/>
        <v>2.4000000000000017</v>
      </c>
      <c r="D87">
        <f t="shared" si="1"/>
        <v>2.2394530294842813E-2</v>
      </c>
      <c r="E87">
        <f t="shared" si="2"/>
        <v>0.99180246407540396</v>
      </c>
    </row>
    <row r="88" spans="2:5" x14ac:dyDescent="0.2">
      <c r="B88" s="3">
        <f t="shared" si="3"/>
        <v>2.6000000000000019</v>
      </c>
      <c r="C88" s="3">
        <f t="shared" si="0"/>
        <v>2.6000000000000019</v>
      </c>
      <c r="D88">
        <f t="shared" si="1"/>
        <v>1.3582969233685552E-2</v>
      </c>
      <c r="E88">
        <f t="shared" si="2"/>
        <v>0.99533881197628127</v>
      </c>
    </row>
    <row r="89" spans="2:5" x14ac:dyDescent="0.2">
      <c r="B89" s="3">
        <f t="shared" si="3"/>
        <v>2.800000000000002</v>
      </c>
      <c r="C89" s="3">
        <f t="shared" si="0"/>
        <v>2.800000000000002</v>
      </c>
      <c r="D89">
        <f t="shared" si="1"/>
        <v>7.9154515829799182E-3</v>
      </c>
      <c r="E89">
        <f t="shared" si="2"/>
        <v>0.99744486966957213</v>
      </c>
    </row>
    <row r="90" spans="2:5" x14ac:dyDescent="0.2">
      <c r="B90" s="3">
        <f t="shared" si="3"/>
        <v>3.0000000000000022</v>
      </c>
      <c r="C90" s="3">
        <f t="shared" si="0"/>
        <v>3.0000000000000022</v>
      </c>
      <c r="D90">
        <f t="shared" si="1"/>
        <v>4.4318484119379763E-3</v>
      </c>
      <c r="E90">
        <f t="shared" si="2"/>
        <v>0.9986501019683699</v>
      </c>
    </row>
    <row r="91" spans="2:5" x14ac:dyDescent="0.2">
      <c r="B91" s="3">
        <f t="shared" si="3"/>
        <v>3.2000000000000024</v>
      </c>
      <c r="C91" s="3">
        <f t="shared" si="0"/>
        <v>3.2000000000000024</v>
      </c>
      <c r="D91">
        <f t="shared" si="1"/>
        <v>2.3840882014648235E-3</v>
      </c>
      <c r="E91">
        <f t="shared" si="2"/>
        <v>0.99931286206208414</v>
      </c>
    </row>
    <row r="92" spans="2:5" x14ac:dyDescent="0.2">
      <c r="B92" s="3">
        <f t="shared" si="3"/>
        <v>3.4000000000000026</v>
      </c>
      <c r="C92" s="3">
        <f t="shared" si="0"/>
        <v>3.4000000000000026</v>
      </c>
      <c r="D92">
        <f t="shared" si="1"/>
        <v>1.2322191684730078E-3</v>
      </c>
      <c r="E92">
        <f t="shared" si="2"/>
        <v>0.99966307073432314</v>
      </c>
    </row>
    <row r="93" spans="2:5" x14ac:dyDescent="0.2">
      <c r="B93" s="3">
        <f t="shared" si="3"/>
        <v>3.6000000000000028</v>
      </c>
      <c r="C93" s="3">
        <f t="shared" si="0"/>
        <v>3.6000000000000028</v>
      </c>
      <c r="D93">
        <f t="shared" si="1"/>
        <v>6.1190193011376594E-4</v>
      </c>
      <c r="E93">
        <f t="shared" si="2"/>
        <v>0.99984089140984245</v>
      </c>
    </row>
    <row r="94" spans="2:5" x14ac:dyDescent="0.2">
      <c r="B94" s="3">
        <f t="shared" si="3"/>
        <v>3.8000000000000029</v>
      </c>
      <c r="C94" s="3">
        <f t="shared" si="0"/>
        <v>3.8000000000000029</v>
      </c>
      <c r="D94">
        <f t="shared" si="1"/>
        <v>2.9194692579145691E-4</v>
      </c>
      <c r="E94">
        <f t="shared" si="2"/>
        <v>0.99992765195607491</v>
      </c>
    </row>
    <row r="95" spans="2:5" x14ac:dyDescent="0.2">
      <c r="B95" s="3">
        <f t="shared" si="3"/>
        <v>4.0000000000000027</v>
      </c>
      <c r="C95" s="3">
        <f t="shared" si="0"/>
        <v>4.0000000000000027</v>
      </c>
      <c r="D95">
        <f t="shared" si="1"/>
        <v>1.3383022576488393E-4</v>
      </c>
      <c r="E95">
        <f t="shared" si="2"/>
        <v>0.99996832875816688</v>
      </c>
    </row>
    <row r="97" spans="2:5" x14ac:dyDescent="0.2">
      <c r="C97" s="3"/>
    </row>
    <row r="99" spans="2:5" x14ac:dyDescent="0.2">
      <c r="B99" s="2" t="s">
        <v>3</v>
      </c>
      <c r="C99" s="2" t="s">
        <v>2</v>
      </c>
      <c r="D99" s="2" t="s">
        <v>4</v>
      </c>
      <c r="E99" s="2"/>
    </row>
    <row r="100" spans="2:5" x14ac:dyDescent="0.2">
      <c r="C100" s="3">
        <f>IF($C$38&gt;$C$37,$C$37,$C$38)</f>
        <v>-1.65</v>
      </c>
      <c r="D100">
        <f t="shared" ref="D100:D131" si="4">NORMDIST(C100,$E$5,$E$6,FALSE)</f>
        <v>0.10226492456397804</v>
      </c>
      <c r="E100" s="3"/>
    </row>
    <row r="101" spans="2:5" x14ac:dyDescent="0.2">
      <c r="C101" s="3">
        <f t="shared" ref="C101:C132" si="5">C100+($C$180-$C$100)/80</f>
        <v>-1.6048749999999998</v>
      </c>
      <c r="D101">
        <f t="shared" si="4"/>
        <v>0.11005770982197656</v>
      </c>
    </row>
    <row r="102" spans="2:5" x14ac:dyDescent="0.2">
      <c r="C102" s="3">
        <f t="shared" si="5"/>
        <v>-1.5597499999999997</v>
      </c>
      <c r="D102">
        <f t="shared" si="4"/>
        <v>0.11820338169783039</v>
      </c>
    </row>
    <row r="103" spans="2:5" x14ac:dyDescent="0.2">
      <c r="C103" s="3">
        <f t="shared" si="5"/>
        <v>-1.5146249999999997</v>
      </c>
      <c r="D103">
        <f t="shared" si="4"/>
        <v>0.12669369216159337</v>
      </c>
    </row>
    <row r="104" spans="2:5" x14ac:dyDescent="0.2">
      <c r="C104" s="3">
        <f t="shared" si="5"/>
        <v>-1.4694999999999996</v>
      </c>
      <c r="D104">
        <f t="shared" si="4"/>
        <v>0.1355176134967</v>
      </c>
    </row>
    <row r="105" spans="2:5" x14ac:dyDescent="0.2">
      <c r="C105" s="3">
        <f t="shared" si="5"/>
        <v>-1.4243749999999995</v>
      </c>
      <c r="D105">
        <f t="shared" si="4"/>
        <v>0.14466123164682362</v>
      </c>
    </row>
    <row r="106" spans="2:5" x14ac:dyDescent="0.2">
      <c r="C106" s="3">
        <f t="shared" si="5"/>
        <v>-1.3792499999999994</v>
      </c>
      <c r="D106">
        <f t="shared" si="4"/>
        <v>0.15410766238172866</v>
      </c>
    </row>
    <row r="107" spans="2:5" x14ac:dyDescent="0.2">
      <c r="C107" s="3">
        <f t="shared" si="5"/>
        <v>-1.3341249999999993</v>
      </c>
      <c r="D107">
        <f t="shared" si="4"/>
        <v>0.16383699292688447</v>
      </c>
    </row>
    <row r="108" spans="2:5" x14ac:dyDescent="0.2">
      <c r="C108" s="3">
        <f t="shared" si="5"/>
        <v>-1.2889999999999993</v>
      </c>
      <c r="D108">
        <f t="shared" si="4"/>
        <v>0.17382625150841641</v>
      </c>
    </row>
    <row r="109" spans="2:5" x14ac:dyDescent="0.2">
      <c r="C109" s="3">
        <f t="shared" si="5"/>
        <v>-1.2438749999999992</v>
      </c>
      <c r="D109">
        <f t="shared" si="4"/>
        <v>0.18404940701761033</v>
      </c>
    </row>
    <row r="110" spans="2:5" x14ac:dyDescent="0.2">
      <c r="C110" s="3">
        <f t="shared" si="5"/>
        <v>-1.1987499999999991</v>
      </c>
      <c r="D110">
        <f t="shared" si="4"/>
        <v>0.19447740069874181</v>
      </c>
    </row>
    <row r="111" spans="2:5" x14ac:dyDescent="0.2">
      <c r="C111" s="3">
        <f t="shared" si="5"/>
        <v>-1.153624999999999</v>
      </c>
      <c r="D111">
        <f t="shared" si="4"/>
        <v>0.20507821141272395</v>
      </c>
    </row>
    <row r="112" spans="2:5" x14ac:dyDescent="0.2">
      <c r="C112" s="3">
        <f t="shared" si="5"/>
        <v>-1.1084999999999989</v>
      </c>
      <c r="D112">
        <f t="shared" si="4"/>
        <v>0.21581695563042633</v>
      </c>
    </row>
    <row r="113" spans="3:4" x14ac:dyDescent="0.2">
      <c r="C113" s="3">
        <f t="shared" si="5"/>
        <v>-1.0633749999999988</v>
      </c>
      <c r="D113">
        <f t="shared" si="4"/>
        <v>0.22665602286817574</v>
      </c>
    </row>
    <row r="114" spans="3:4" x14ac:dyDescent="0.2">
      <c r="C114" s="3">
        <f t="shared" si="5"/>
        <v>-1.0182499999999988</v>
      </c>
      <c r="D114">
        <f t="shared" si="4"/>
        <v>0.23755524679973938</v>
      </c>
    </row>
    <row r="115" spans="3:4" x14ac:dyDescent="0.2">
      <c r="C115" s="3">
        <f t="shared" si="5"/>
        <v>-0.9731249999999988</v>
      </c>
      <c r="D115">
        <f t="shared" si="4"/>
        <v>0.24847211177094122</v>
      </c>
    </row>
    <row r="116" spans="3:4" x14ac:dyDescent="0.2">
      <c r="C116" s="3">
        <f t="shared" si="5"/>
        <v>-0.92799999999999883</v>
      </c>
      <c r="D116">
        <f t="shared" si="4"/>
        <v>0.2593619939129046</v>
      </c>
    </row>
    <row r="117" spans="3:4" x14ac:dyDescent="0.2">
      <c r="C117" s="3">
        <f t="shared" si="5"/>
        <v>-0.88287499999999886</v>
      </c>
      <c r="D117">
        <f t="shared" si="4"/>
        <v>0.27017843550655202</v>
      </c>
    </row>
    <row r="118" spans="3:4" x14ac:dyDescent="0.2">
      <c r="C118" s="3">
        <f t="shared" si="5"/>
        <v>-0.83774999999999888</v>
      </c>
      <c r="D118">
        <f t="shared" si="4"/>
        <v>0.28087345070394437</v>
      </c>
    </row>
    <row r="119" spans="3:4" x14ac:dyDescent="0.2">
      <c r="C119" s="3">
        <f t="shared" si="5"/>
        <v>-0.79262499999999891</v>
      </c>
      <c r="D119">
        <f t="shared" si="4"/>
        <v>0.29139786017136171</v>
      </c>
    </row>
    <row r="120" spans="3:4" x14ac:dyDescent="0.2">
      <c r="C120" s="3">
        <f t="shared" si="5"/>
        <v>-0.74749999999999894</v>
      </c>
      <c r="D120">
        <f t="shared" si="4"/>
        <v>0.30170165169509727</v>
      </c>
    </row>
    <row r="121" spans="3:4" x14ac:dyDescent="0.2">
      <c r="C121" s="3">
        <f t="shared" si="5"/>
        <v>-0.70237499999999897</v>
      </c>
      <c r="D121">
        <f t="shared" si="4"/>
        <v>0.3117343632942422</v>
      </c>
    </row>
    <row r="122" spans="3:4" x14ac:dyDescent="0.2">
      <c r="C122" s="3">
        <f t="shared" si="5"/>
        <v>-0.657249999999999</v>
      </c>
      <c r="D122">
        <f t="shared" si="4"/>
        <v>0.32144548492564845</v>
      </c>
    </row>
    <row r="123" spans="3:4" x14ac:dyDescent="0.2">
      <c r="C123" s="3">
        <f t="shared" si="5"/>
        <v>-0.61212499999999903</v>
      </c>
      <c r="D123">
        <f t="shared" si="4"/>
        <v>0.33078487445475563</v>
      </c>
    </row>
    <row r="124" spans="3:4" x14ac:dyDescent="0.2">
      <c r="C124" s="3">
        <f t="shared" si="5"/>
        <v>-0.56699999999999906</v>
      </c>
      <c r="D124">
        <f t="shared" si="4"/>
        <v>0.33970318321144605</v>
      </c>
    </row>
    <row r="125" spans="3:4" x14ac:dyDescent="0.2">
      <c r="C125" s="3">
        <f t="shared" si="5"/>
        <v>-0.52187499999999909</v>
      </c>
      <c r="D125">
        <f t="shared" si="4"/>
        <v>0.3481522861610829</v>
      </c>
    </row>
    <row r="126" spans="3:4" x14ac:dyDescent="0.2">
      <c r="C126" s="3">
        <f t="shared" si="5"/>
        <v>-0.47674999999999912</v>
      </c>
      <c r="D126">
        <f t="shared" si="4"/>
        <v>0.35608571150486346</v>
      </c>
    </row>
    <row r="127" spans="3:4" x14ac:dyDescent="0.2">
      <c r="C127" s="3">
        <f t="shared" si="5"/>
        <v>-0.43162499999999915</v>
      </c>
      <c r="D127">
        <f t="shared" si="4"/>
        <v>0.36345906438677905</v>
      </c>
    </row>
    <row r="128" spans="3:4" x14ac:dyDescent="0.2">
      <c r="C128" s="3">
        <f t="shared" si="5"/>
        <v>-0.38649999999999918</v>
      </c>
      <c r="D128">
        <f t="shared" si="4"/>
        <v>0.37023043933156607</v>
      </c>
    </row>
    <row r="129" spans="3:4" x14ac:dyDescent="0.2">
      <c r="C129" s="3">
        <f t="shared" si="5"/>
        <v>-0.34137499999999921</v>
      </c>
      <c r="D129">
        <f t="shared" si="4"/>
        <v>0.37636081607220856</v>
      </c>
    </row>
    <row r="130" spans="3:4" x14ac:dyDescent="0.2">
      <c r="C130" s="3">
        <f t="shared" si="5"/>
        <v>-0.29624999999999924</v>
      </c>
      <c r="D130">
        <f t="shared" si="4"/>
        <v>0.38181443354825079</v>
      </c>
    </row>
    <row r="131" spans="3:4" x14ac:dyDescent="0.2">
      <c r="C131" s="3">
        <f t="shared" si="5"/>
        <v>-0.25112499999999927</v>
      </c>
      <c r="D131">
        <f t="shared" si="4"/>
        <v>0.38655913706705969</v>
      </c>
    </row>
    <row r="132" spans="3:4" x14ac:dyDescent="0.2">
      <c r="C132" s="3">
        <f t="shared" si="5"/>
        <v>-0.20599999999999927</v>
      </c>
      <c r="D132">
        <f t="shared" ref="D132:D163" si="6">NORMDIST(C132,$E$5,$E$6,FALSE)</f>
        <v>0.39056669391707588</v>
      </c>
    </row>
    <row r="133" spans="3:4" x14ac:dyDescent="0.2">
      <c r="C133" s="3">
        <f t="shared" ref="C133:C164" si="7">C132+($C$180-$C$100)/80</f>
        <v>-0.16087499999999927</v>
      </c>
      <c r="D133">
        <f t="shared" si="6"/>
        <v>0.39381307310105518</v>
      </c>
    </row>
    <row r="134" spans="3:4" x14ac:dyDescent="0.2">
      <c r="C134" s="3">
        <f t="shared" si="7"/>
        <v>-0.11574999999999927</v>
      </c>
      <c r="D134">
        <f t="shared" si="6"/>
        <v>0.39627868531262261</v>
      </c>
    </row>
    <row r="135" spans="3:4" x14ac:dyDescent="0.2">
      <c r="C135" s="3">
        <f t="shared" si="7"/>
        <v>-7.0624999999999272E-2</v>
      </c>
      <c r="D135">
        <f t="shared" si="6"/>
        <v>0.39794857980378978</v>
      </c>
    </row>
    <row r="136" spans="3:4" x14ac:dyDescent="0.2">
      <c r="C136" s="3">
        <f t="shared" si="7"/>
        <v>-2.5499999999999273E-2</v>
      </c>
      <c r="D136">
        <f t="shared" si="6"/>
        <v>0.39881259537558156</v>
      </c>
    </row>
    <row r="137" spans="3:4" x14ac:dyDescent="0.2">
      <c r="C137" s="3">
        <f t="shared" si="7"/>
        <v>1.9625000000000725E-2</v>
      </c>
      <c r="D137">
        <f t="shared" si="6"/>
        <v>0.39886546335840473</v>
      </c>
    </row>
    <row r="138" spans="3:4" x14ac:dyDescent="0.2">
      <c r="C138" s="3">
        <f t="shared" si="7"/>
        <v>6.4750000000000724E-2</v>
      </c>
      <c r="D138">
        <f t="shared" si="6"/>
        <v>0.39810686112201077</v>
      </c>
    </row>
    <row r="139" spans="3:4" x14ac:dyDescent="0.2">
      <c r="C139" s="3">
        <f t="shared" si="7"/>
        <v>0.10987500000000072</v>
      </c>
      <c r="D139">
        <f t="shared" si="6"/>
        <v>0.39654141535472431</v>
      </c>
    </row>
    <row r="140" spans="3:4" x14ac:dyDescent="0.2">
      <c r="C140" s="3">
        <f t="shared" si="7"/>
        <v>0.15500000000000072</v>
      </c>
      <c r="D140">
        <f t="shared" si="6"/>
        <v>0.39417865506530447</v>
      </c>
    </row>
    <row r="141" spans="3:4" x14ac:dyDescent="0.2">
      <c r="C141" s="3">
        <f t="shared" si="7"/>
        <v>0.20012500000000072</v>
      </c>
      <c r="D141">
        <f t="shared" si="6"/>
        <v>0.39103291497536158</v>
      </c>
    </row>
    <row r="142" spans="3:4" x14ac:dyDescent="0.2">
      <c r="C142" s="3">
        <f t="shared" si="7"/>
        <v>0.24525000000000072</v>
      </c>
      <c r="D142">
        <f t="shared" si="6"/>
        <v>0.38712319067260315</v>
      </c>
    </row>
    <row r="143" spans="3:4" x14ac:dyDescent="0.2">
      <c r="C143" s="3">
        <f t="shared" si="7"/>
        <v>0.29037500000000072</v>
      </c>
      <c r="D143">
        <f t="shared" si="6"/>
        <v>0.38247294757256856</v>
      </c>
    </row>
    <row r="144" spans="3:4" x14ac:dyDescent="0.2">
      <c r="C144" s="3">
        <f t="shared" si="7"/>
        <v>0.33550000000000069</v>
      </c>
      <c r="D144">
        <f t="shared" si="6"/>
        <v>0.37710988637670251</v>
      </c>
    </row>
    <row r="145" spans="3:4" x14ac:dyDescent="0.2">
      <c r="C145" s="3">
        <f t="shared" si="7"/>
        <v>0.38062500000000066</v>
      </c>
      <c r="D145">
        <f t="shared" si="6"/>
        <v>0.37106566830621823</v>
      </c>
    </row>
    <row r="146" spans="3:4" x14ac:dyDescent="0.2">
      <c r="C146" s="3">
        <f t="shared" si="7"/>
        <v>0.42575000000000063</v>
      </c>
      <c r="D146">
        <f t="shared" si="6"/>
        <v>0.36437560392389945</v>
      </c>
    </row>
    <row r="147" spans="3:4" x14ac:dyDescent="0.2">
      <c r="C147" s="3">
        <f t="shared" si="7"/>
        <v>0.4708750000000006</v>
      </c>
      <c r="D147">
        <f t="shared" si="6"/>
        <v>0.35707830982074001</v>
      </c>
    </row>
    <row r="148" spans="3:4" x14ac:dyDescent="0.2">
      <c r="C148" s="3">
        <f t="shared" si="7"/>
        <v>0.51600000000000057</v>
      </c>
      <c r="D148">
        <f t="shared" si="6"/>
        <v>0.34921533783358655</v>
      </c>
    </row>
    <row r="149" spans="3:4" x14ac:dyDescent="0.2">
      <c r="C149" s="3">
        <f t="shared" si="7"/>
        <v>0.56112500000000054</v>
      </c>
      <c r="D149">
        <f t="shared" si="6"/>
        <v>0.34083078176779408</v>
      </c>
    </row>
    <row r="150" spans="3:4" x14ac:dyDescent="0.2">
      <c r="C150" s="3">
        <f t="shared" si="7"/>
        <v>0.60625000000000051</v>
      </c>
      <c r="D150">
        <f t="shared" si="6"/>
        <v>0.33197086682114474</v>
      </c>
    </row>
    <row r="151" spans="3:4" x14ac:dyDescent="0.2">
      <c r="C151" s="3">
        <f t="shared" si="7"/>
        <v>0.65137500000000048</v>
      </c>
      <c r="D151">
        <f t="shared" si="6"/>
        <v>0.32268352703951869</v>
      </c>
    </row>
    <row r="152" spans="3:4" x14ac:dyDescent="0.2">
      <c r="C152" s="3">
        <f t="shared" si="7"/>
        <v>0.69650000000000045</v>
      </c>
      <c r="D152">
        <f t="shared" si="6"/>
        <v>0.31301797618046151</v>
      </c>
    </row>
    <row r="153" spans="3:4" x14ac:dyDescent="0.2">
      <c r="C153" s="3">
        <f t="shared" si="7"/>
        <v>0.74162500000000042</v>
      </c>
      <c r="D153">
        <f t="shared" si="6"/>
        <v>0.30302427731908116</v>
      </c>
    </row>
    <row r="154" spans="3:4" x14ac:dyDescent="0.2">
      <c r="C154" s="3">
        <f t="shared" si="7"/>
        <v>0.78675000000000039</v>
      </c>
      <c r="D154">
        <f t="shared" si="6"/>
        <v>0.29275291640455797</v>
      </c>
    </row>
    <row r="155" spans="3:4" x14ac:dyDescent="0.2">
      <c r="C155" s="3">
        <f t="shared" si="7"/>
        <v>0.83187500000000036</v>
      </c>
      <c r="D155">
        <f t="shared" si="6"/>
        <v>0.28225438476951659</v>
      </c>
    </row>
    <row r="156" spans="3:4" x14ac:dyDescent="0.2">
      <c r="C156" s="3">
        <f t="shared" si="7"/>
        <v>0.87700000000000033</v>
      </c>
      <c r="D156">
        <f t="shared" si="6"/>
        <v>0.27157877531460228</v>
      </c>
    </row>
    <row r="157" spans="3:4" x14ac:dyDescent="0.2">
      <c r="C157" s="3">
        <f t="shared" si="7"/>
        <v>0.92212500000000031</v>
      </c>
      <c r="D157">
        <f t="shared" si="6"/>
        <v>0.26077539674415068</v>
      </c>
    </row>
    <row r="158" spans="3:4" x14ac:dyDescent="0.2">
      <c r="C158" s="3">
        <f t="shared" si="7"/>
        <v>0.96725000000000028</v>
      </c>
      <c r="D158">
        <f t="shared" si="6"/>
        <v>0.24989240982424069</v>
      </c>
    </row>
    <row r="159" spans="3:4" x14ac:dyDescent="0.2">
      <c r="C159" s="3">
        <f t="shared" si="7"/>
        <v>1.0123750000000002</v>
      </c>
      <c r="D159">
        <f t="shared" si="6"/>
        <v>0.23897648918097</v>
      </c>
    </row>
    <row r="160" spans="3:4" x14ac:dyDescent="0.2">
      <c r="C160" s="3">
        <f t="shared" si="7"/>
        <v>1.0575000000000003</v>
      </c>
      <c r="D160">
        <f t="shared" si="6"/>
        <v>0.22807251366441442</v>
      </c>
    </row>
    <row r="161" spans="3:4" x14ac:dyDescent="0.2">
      <c r="C161" s="3">
        <f t="shared" si="7"/>
        <v>1.1026250000000004</v>
      </c>
      <c r="D161">
        <f t="shared" si="6"/>
        <v>0.21722328778275318</v>
      </c>
    </row>
    <row r="162" spans="3:4" x14ac:dyDescent="0.2">
      <c r="C162" s="3">
        <f t="shared" si="7"/>
        <v>1.1477500000000005</v>
      </c>
      <c r="D162">
        <f t="shared" si="6"/>
        <v>0.20646929617195026</v>
      </c>
    </row>
    <row r="163" spans="3:4" x14ac:dyDescent="0.2">
      <c r="C163" s="3">
        <f t="shared" si="7"/>
        <v>1.1928750000000006</v>
      </c>
      <c r="D163">
        <f t="shared" si="6"/>
        <v>0.19584849251958586</v>
      </c>
    </row>
    <row r="164" spans="3:4" x14ac:dyDescent="0.2">
      <c r="C164" s="3">
        <f t="shared" si="7"/>
        <v>1.2380000000000007</v>
      </c>
      <c r="D164">
        <f t="shared" ref="D164:D180" si="8">NORMDIST(C164,$E$5,$E$6,FALSE)</f>
        <v>0.18539612381703491</v>
      </c>
    </row>
    <row r="165" spans="3:4" x14ac:dyDescent="0.2">
      <c r="C165" s="3">
        <f t="shared" ref="C165:C179" si="9">C164+($C$180-$C$100)/80</f>
        <v>1.2831250000000007</v>
      </c>
      <c r="D165">
        <f t="shared" si="8"/>
        <v>0.1751445902817996</v>
      </c>
    </row>
    <row r="166" spans="3:4" x14ac:dyDescent="0.2">
      <c r="C166" s="3">
        <f t="shared" si="9"/>
        <v>1.3282500000000008</v>
      </c>
      <c r="D166">
        <f t="shared" si="8"/>
        <v>0.16512334078031751</v>
      </c>
    </row>
    <row r="167" spans="3:4" x14ac:dyDescent="0.2">
      <c r="C167" s="3">
        <f t="shared" si="9"/>
        <v>1.3733750000000009</v>
      </c>
      <c r="D167">
        <f t="shared" si="8"/>
        <v>0.15535880309904443</v>
      </c>
    </row>
    <row r="168" spans="3:4" x14ac:dyDescent="0.2">
      <c r="C168" s="3">
        <f t="shared" si="9"/>
        <v>1.418500000000001</v>
      </c>
      <c r="D168">
        <f t="shared" si="8"/>
        <v>0.14587434796511436</v>
      </c>
    </row>
    <row r="169" spans="3:4" x14ac:dyDescent="0.2">
      <c r="C169" s="3">
        <f t="shared" si="9"/>
        <v>1.4636250000000011</v>
      </c>
      <c r="D169">
        <f t="shared" si="8"/>
        <v>0.13669028531338961</v>
      </c>
    </row>
    <row r="170" spans="3:4" x14ac:dyDescent="0.2">
      <c r="C170" s="3">
        <f t="shared" si="9"/>
        <v>1.5087500000000011</v>
      </c>
      <c r="D170">
        <f t="shared" si="8"/>
        <v>0.12782389093904728</v>
      </c>
    </row>
    <row r="171" spans="3:4" x14ac:dyDescent="0.2">
      <c r="C171" s="3">
        <f t="shared" si="9"/>
        <v>1.5538750000000012</v>
      </c>
      <c r="D171">
        <f t="shared" si="8"/>
        <v>0.11928946136763252</v>
      </c>
    </row>
    <row r="172" spans="3:4" x14ac:dyDescent="0.2">
      <c r="C172" s="3">
        <f t="shared" si="9"/>
        <v>1.5990000000000013</v>
      </c>
      <c r="D172">
        <f t="shared" si="8"/>
        <v>0.11109839452015195</v>
      </c>
    </row>
    <row r="173" spans="3:4" x14ac:dyDescent="0.2">
      <c r="C173" s="3">
        <f t="shared" si="9"/>
        <v>1.6441250000000014</v>
      </c>
      <c r="D173">
        <f t="shared" si="8"/>
        <v>0.10325929355051637</v>
      </c>
    </row>
    <row r="174" spans="3:4" x14ac:dyDescent="0.2">
      <c r="C174" s="3">
        <f t="shared" si="9"/>
        <v>1.6892500000000015</v>
      </c>
      <c r="D174">
        <f t="shared" si="8"/>
        <v>9.5778091086555758E-2</v>
      </c>
    </row>
    <row r="175" spans="3:4" x14ac:dyDescent="0.2">
      <c r="C175" s="3">
        <f t="shared" si="9"/>
        <v>1.7343750000000016</v>
      </c>
      <c r="D175">
        <f t="shared" si="8"/>
        <v>8.8658191012941701E-2</v>
      </c>
    </row>
    <row r="176" spans="3:4" x14ac:dyDescent="0.2">
      <c r="C176" s="3">
        <f t="shared" si="9"/>
        <v>1.7795000000000016</v>
      </c>
      <c r="D176">
        <f t="shared" si="8"/>
        <v>8.1900624892703972E-2</v>
      </c>
    </row>
    <row r="177" spans="3:4" x14ac:dyDescent="0.2">
      <c r="C177" s="3">
        <f t="shared" si="9"/>
        <v>1.8246250000000017</v>
      </c>
      <c r="D177">
        <f t="shared" si="8"/>
        <v>7.5504220130792998E-2</v>
      </c>
    </row>
    <row r="178" spans="3:4" x14ac:dyDescent="0.2">
      <c r="C178" s="3">
        <f t="shared" si="9"/>
        <v>1.8697500000000018</v>
      </c>
      <c r="D178">
        <f t="shared" si="8"/>
        <v>6.9465777034739676E-2</v>
      </c>
    </row>
    <row r="179" spans="3:4" x14ac:dyDescent="0.2">
      <c r="C179" s="3">
        <f t="shared" si="9"/>
        <v>1.9148750000000019</v>
      </c>
      <c r="D179">
        <f t="shared" si="8"/>
        <v>6.3780252019708786E-2</v>
      </c>
    </row>
    <row r="180" spans="3:4" x14ac:dyDescent="0.2">
      <c r="C180" s="3">
        <f>IF($C$38&gt;$C$37,$C$38,$C$37)</f>
        <v>1.96</v>
      </c>
      <c r="D180">
        <f t="shared" si="8"/>
        <v>5.8440944333451469E-2</v>
      </c>
    </row>
  </sheetData>
  <printOptions horizontalCentered="1"/>
  <pageMargins left="0.25" right="0.25" top="0.5" bottom="0.5" header="0.5" footer="0.5"/>
  <pageSetup scale="83" fitToHeight="0" orientation="portrait" r:id="rId1"/>
  <headerFooter alignWithMargins="0"/>
  <drawing r:id="rId2"/>
  <legacyDrawing r:id="rId3"/>
  <oleObjects>
    <mc:AlternateContent xmlns:mc="http://schemas.openxmlformats.org/markup-compatibility/2006">
      <mc:Choice Requires="x14">
        <oleObject progId="Equation.3" shapeId="12289" r:id="rId4">
          <objectPr defaultSize="0" autoPict="0" r:id="rId5">
            <anchor moveWithCells="1">
              <from>
                <xdr:col>1</xdr:col>
                <xdr:colOff>352425</xdr:colOff>
                <xdr:row>47</xdr:row>
                <xdr:rowOff>133350</xdr:rowOff>
              </from>
              <to>
                <xdr:col>4</xdr:col>
                <xdr:colOff>561975</xdr:colOff>
                <xdr:row>52</xdr:row>
                <xdr:rowOff>114300</xdr:rowOff>
              </to>
            </anchor>
          </objectPr>
        </oleObject>
      </mc:Choice>
      <mc:Fallback>
        <oleObject progId="Equation.3" shapeId="12289" r:id="rId4"/>
      </mc:Fallback>
    </mc:AlternateContent>
    <mc:AlternateContent xmlns:mc="http://schemas.openxmlformats.org/markup-compatibility/2006">
      <mc:Choice Requires="x14">
        <oleObject progId="Equation.3" shapeId="12290" r:id="rId6">
          <objectPr defaultSize="0" autoPict="0" r:id="rId7">
            <anchor moveWithCells="1">
              <from>
                <xdr:col>3</xdr:col>
                <xdr:colOff>171450</xdr:colOff>
                <xdr:row>44</xdr:row>
                <xdr:rowOff>133350</xdr:rowOff>
              </from>
              <to>
                <xdr:col>4</xdr:col>
                <xdr:colOff>200025</xdr:colOff>
                <xdr:row>47</xdr:row>
                <xdr:rowOff>38100</xdr:rowOff>
              </to>
            </anchor>
          </objectPr>
        </oleObject>
      </mc:Choice>
      <mc:Fallback>
        <oleObject progId="Equation.3" shapeId="12290" r:id="rId6"/>
      </mc:Fallback>
    </mc:AlternateContent>
  </oleObjects>
  <mc:AlternateContent xmlns:mc="http://schemas.openxmlformats.org/markup-compatibility/2006">
    <mc:Choice Requires="x14">
      <controls>
        <mc:AlternateContent xmlns:mc="http://schemas.openxmlformats.org/markup-compatibility/2006">
          <mc:Choice Requires="x14">
            <control shapeId="12291" r:id="rId8" name="Scroll Bar 3">
              <controlPr defaultSize="0" autoPict="0">
                <anchor moveWithCells="1">
                  <from>
                    <xdr:col>1</xdr:col>
                    <xdr:colOff>600075</xdr:colOff>
                    <xdr:row>11</xdr:row>
                    <xdr:rowOff>152400</xdr:rowOff>
                  </from>
                  <to>
                    <xdr:col>5</xdr:col>
                    <xdr:colOff>419100</xdr:colOff>
                    <xdr:row>13</xdr:row>
                    <xdr:rowOff>28575</xdr:rowOff>
                  </to>
                </anchor>
              </controlPr>
            </control>
          </mc:Choice>
        </mc:AlternateContent>
        <mc:AlternateContent xmlns:mc="http://schemas.openxmlformats.org/markup-compatibility/2006">
          <mc:Choice Requires="x14">
            <control shapeId="12293" r:id="rId9" name="Scroll Bar 5">
              <controlPr defaultSize="0" autoPict="0">
                <anchor moveWithCells="1">
                  <from>
                    <xdr:col>1</xdr:col>
                    <xdr:colOff>600075</xdr:colOff>
                    <xdr:row>16</xdr:row>
                    <xdr:rowOff>0</xdr:rowOff>
                  </from>
                  <to>
                    <xdr:col>5</xdr:col>
                    <xdr:colOff>419100</xdr:colOff>
                    <xdr:row>17</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L25"/>
  <sheetViews>
    <sheetView showGridLines="0" workbookViewId="0"/>
  </sheetViews>
  <sheetFormatPr defaultRowHeight="12.75" x14ac:dyDescent="0.2"/>
  <cols>
    <col min="8" max="8" width="8.375" customWidth="1"/>
  </cols>
  <sheetData>
    <row r="2" spans="1:1" x14ac:dyDescent="0.2">
      <c r="A2" s="62" t="s">
        <v>40</v>
      </c>
    </row>
    <row r="3" spans="1:1" x14ac:dyDescent="0.2">
      <c r="A3" s="17" t="s">
        <v>49</v>
      </c>
    </row>
    <row r="4" spans="1:1" x14ac:dyDescent="0.2">
      <c r="A4" s="17"/>
    </row>
    <row r="5" spans="1:1" x14ac:dyDescent="0.2">
      <c r="A5" s="17" t="s">
        <v>41</v>
      </c>
    </row>
    <row r="6" spans="1:1" x14ac:dyDescent="0.2">
      <c r="A6" s="17" t="s">
        <v>50</v>
      </c>
    </row>
    <row r="8" spans="1:1" x14ac:dyDescent="0.2">
      <c r="A8" s="17" t="s">
        <v>42</v>
      </c>
    </row>
    <row r="9" spans="1:1" x14ac:dyDescent="0.2">
      <c r="A9" s="17" t="s">
        <v>43</v>
      </c>
    </row>
    <row r="10" spans="1:1" x14ac:dyDescent="0.2">
      <c r="A10" s="17" t="s">
        <v>44</v>
      </c>
    </row>
    <row r="12" spans="1:1" x14ac:dyDescent="0.2">
      <c r="A12" s="17" t="s">
        <v>45</v>
      </c>
    </row>
    <row r="13" spans="1:1" x14ac:dyDescent="0.2">
      <c r="A13" s="17" t="s">
        <v>46</v>
      </c>
    </row>
    <row r="14" spans="1:1" x14ac:dyDescent="0.2">
      <c r="A14" s="17" t="s">
        <v>47</v>
      </c>
    </row>
    <row r="16" spans="1:1" x14ac:dyDescent="0.2">
      <c r="A16" s="62" t="s">
        <v>48</v>
      </c>
    </row>
    <row r="17" spans="1:12" x14ac:dyDescent="0.2">
      <c r="A17" s="62"/>
    </row>
    <row r="18" spans="1:12" ht="23.25" x14ac:dyDescent="0.35">
      <c r="A18" s="15"/>
      <c r="B18" s="16" t="s">
        <v>13</v>
      </c>
      <c r="C18" s="15"/>
      <c r="D18" s="15"/>
      <c r="E18" s="15"/>
      <c r="F18" s="15"/>
      <c r="G18" s="15"/>
      <c r="H18" s="15"/>
      <c r="I18" s="15"/>
      <c r="J18" s="15"/>
      <c r="K18" s="15"/>
      <c r="L18" s="15"/>
    </row>
    <row r="19" spans="1:12" x14ac:dyDescent="0.2">
      <c r="A19" s="10" t="s">
        <v>10</v>
      </c>
      <c r="L19" s="13" t="s">
        <v>14</v>
      </c>
    </row>
    <row r="20" spans="1:12" x14ac:dyDescent="0.2">
      <c r="A20" s="11" t="s">
        <v>9</v>
      </c>
    </row>
    <row r="22" spans="1:12" x14ac:dyDescent="0.2">
      <c r="A22" s="18" t="s">
        <v>15</v>
      </c>
    </row>
    <row r="24" spans="1:12" x14ac:dyDescent="0.2">
      <c r="A24" s="17"/>
    </row>
    <row r="25" spans="1:12" x14ac:dyDescent="0.2">
      <c r="A25" s="17"/>
    </row>
  </sheetData>
  <hyperlinks>
    <hyperlink ref="A20" r:id="rId1"/>
    <hyperlink ref="A22" r:id="rId2"/>
  </hyperlinks>
  <printOptions horizontalCentered="1"/>
  <pageMargins left="0.25" right="0.25" top="0.5" bottom="0.5" header="0.5" footer="0.5"/>
  <pageSetup scale="83" fitToHeight="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5</vt:i4>
      </vt:variant>
    </vt:vector>
  </HeadingPairs>
  <TitlesOfParts>
    <vt:vector size="14" baseType="lpstr">
      <vt:lpstr>Z-Table</vt:lpstr>
      <vt:lpstr>Left-Tailed</vt:lpstr>
      <vt:lpstr>Right-Tailed</vt:lpstr>
      <vt:lpstr>Between</vt:lpstr>
      <vt:lpstr>Readme</vt:lpstr>
      <vt:lpstr>Z-Table Graph</vt:lpstr>
      <vt:lpstr>Left-Tailed Graph</vt:lpstr>
      <vt:lpstr>Right-Tailed Graph</vt:lpstr>
      <vt:lpstr>Between Graph</vt:lpstr>
      <vt:lpstr>Between!Print_Area</vt:lpstr>
      <vt:lpstr>'Left-Tailed'!Print_Area</vt:lpstr>
      <vt:lpstr>Readme!Print_Area</vt:lpstr>
      <vt:lpstr>'Right-Tailed'!Print_Area</vt:lpstr>
      <vt:lpstr>'Z-Table'!Print_Area</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Graphing a Normal Distribution in Excel</dc:title>
  <dc:creator>Vertex42.com</dc:creator>
  <cp:keywords>Normal Distribution</cp:keywords>
  <dc:description>(c) 2004 Vertex42 LLC. All Rights Reserved.</dc:description>
  <cp:lastModifiedBy>Tung Liu</cp:lastModifiedBy>
  <cp:lastPrinted>2011-12-17T03:33:57Z</cp:lastPrinted>
  <dcterms:created xsi:type="dcterms:W3CDTF">2004-05-08T14:10:44Z</dcterms:created>
  <dcterms:modified xsi:type="dcterms:W3CDTF">2013-05-27T14:04:23Z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2004 Vertex42 LLC</vt:lpwstr>
  </property>
  <property fmtid="{D5CDD505-2E9C-101B-9397-08002B2CF9AE}" pid="3" name="Version">
    <vt:lpwstr>1.0.1</vt:lpwstr>
  </property>
</Properties>
</file>